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465" windowWidth="28800" windowHeight="163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0" i="1" l="1"/>
  <c r="I81" i="1"/>
  <c r="I82" i="1"/>
  <c r="I83" i="1"/>
  <c r="I84" i="1"/>
  <c r="I85" i="1"/>
  <c r="I79" i="1"/>
  <c r="I64" i="1"/>
  <c r="I65" i="1"/>
  <c r="I66" i="1"/>
  <c r="I67" i="1"/>
  <c r="I68" i="1"/>
  <c r="I69" i="1"/>
  <c r="I63" i="1"/>
  <c r="E43" i="1" l="1"/>
  <c r="F43" i="1" s="1"/>
  <c r="E86" i="1" l="1"/>
  <c r="E87" i="1" s="1"/>
  <c r="E88" i="1" s="1"/>
  <c r="L85" i="1"/>
  <c r="J85" i="1"/>
  <c r="H85" i="1"/>
  <c r="F85" i="1"/>
  <c r="L84" i="1"/>
  <c r="J84" i="1"/>
  <c r="H84" i="1"/>
  <c r="F84" i="1"/>
  <c r="L83" i="1"/>
  <c r="J83" i="1"/>
  <c r="H83" i="1"/>
  <c r="F83" i="1"/>
  <c r="L82" i="1"/>
  <c r="J82" i="1"/>
  <c r="H82" i="1"/>
  <c r="F82" i="1"/>
  <c r="L81" i="1"/>
  <c r="J81" i="1"/>
  <c r="H81" i="1"/>
  <c r="F81" i="1"/>
  <c r="L80" i="1"/>
  <c r="H80" i="1"/>
  <c r="F80" i="1"/>
  <c r="L79" i="1"/>
  <c r="J79" i="1"/>
  <c r="H79" i="1"/>
  <c r="F79" i="1"/>
  <c r="F86" i="1" s="1"/>
  <c r="F87" i="1" s="1"/>
  <c r="F88" i="1" s="1"/>
  <c r="E70" i="1"/>
  <c r="E71" i="1" s="1"/>
  <c r="E72" i="1" s="1"/>
  <c r="L69" i="1"/>
  <c r="J69" i="1"/>
  <c r="H69" i="1"/>
  <c r="F69" i="1"/>
  <c r="L68" i="1"/>
  <c r="J68" i="1"/>
  <c r="H68" i="1"/>
  <c r="F68" i="1"/>
  <c r="L67" i="1"/>
  <c r="J67" i="1"/>
  <c r="H67" i="1"/>
  <c r="F67" i="1"/>
  <c r="L66" i="1"/>
  <c r="J66" i="1"/>
  <c r="H66" i="1"/>
  <c r="F66" i="1"/>
  <c r="L65" i="1"/>
  <c r="J65" i="1"/>
  <c r="H65" i="1"/>
  <c r="F65" i="1"/>
  <c r="L64" i="1"/>
  <c r="J64" i="1"/>
  <c r="H64" i="1"/>
  <c r="F64" i="1"/>
  <c r="L63" i="1"/>
  <c r="I70" i="1"/>
  <c r="I71" i="1" s="1"/>
  <c r="I72" i="1" s="1"/>
  <c r="H63" i="1"/>
  <c r="F63" i="1"/>
  <c r="F70" i="1" l="1"/>
  <c r="F71" i="1" s="1"/>
  <c r="F72" i="1" s="1"/>
  <c r="I86" i="1"/>
  <c r="I87" i="1" s="1"/>
  <c r="I88" i="1" s="1"/>
  <c r="E92" i="1" s="1"/>
  <c r="J63" i="1"/>
  <c r="J70" i="1" s="1"/>
  <c r="J71" i="1" s="1"/>
  <c r="J72" i="1" s="1"/>
  <c r="J80" i="1"/>
  <c r="J86" i="1" s="1"/>
  <c r="J87" i="1" s="1"/>
  <c r="J88" i="1" s="1"/>
  <c r="D99" i="1" l="1"/>
  <c r="F92" i="1"/>
  <c r="E99" i="1" s="1"/>
  <c r="E37" i="1" l="1"/>
  <c r="F37" i="1" s="1"/>
  <c r="E47" i="1"/>
  <c r="E14" i="1" l="1"/>
  <c r="F47" i="1"/>
  <c r="E32" i="1"/>
  <c r="F32" i="1" s="1"/>
  <c r="E22" i="1"/>
  <c r="F22" i="1" s="1"/>
  <c r="E27" i="1"/>
  <c r="F27" i="1" s="1"/>
  <c r="F14" i="1"/>
  <c r="E6" i="1"/>
  <c r="E55" i="1" l="1"/>
  <c r="D98" i="1" s="1"/>
  <c r="D100" i="1" s="1"/>
  <c r="F6" i="1"/>
  <c r="F55" i="1" s="1"/>
  <c r="E98" i="1" s="1"/>
  <c r="E100" i="1" s="1"/>
</calcChain>
</file>

<file path=xl/sharedStrings.xml><?xml version="1.0" encoding="utf-8"?>
<sst xmlns="http://schemas.openxmlformats.org/spreadsheetml/2006/main" count="119" uniqueCount="65">
  <si>
    <t>Cena bez DPH</t>
  </si>
  <si>
    <t>Cena s DPH</t>
  </si>
  <si>
    <t>2. Licenčná PaaS automatizácia a služby</t>
  </si>
  <si>
    <t>1. Natívna PaaS platforma a platformové služby</t>
  </si>
  <si>
    <t>5. Backup služby</t>
  </si>
  <si>
    <t>7. Projektový manažment a Systémová integrácia</t>
  </si>
  <si>
    <t>Cena v zmysle článku 3.3.1 zmluvy</t>
  </si>
  <si>
    <t>Fakt. míľnik</t>
  </si>
  <si>
    <t>Názov časti</t>
  </si>
  <si>
    <t xml:space="preserve">   DFŠ a prvé prototypy</t>
  </si>
  <si>
    <t xml:space="preserve">   Nasadenie a prevádzka služieb</t>
  </si>
  <si>
    <t xml:space="preserve">   Analýza a špecifikácia požiadaviek - DFŠ</t>
  </si>
  <si>
    <t xml:space="preserve">   Implementácia služieb </t>
  </si>
  <si>
    <t xml:space="preserve">   Nasadenie vrátane pilotnej prevádzky</t>
  </si>
  <si>
    <t xml:space="preserve">   Implementácia procesov a nástrojov </t>
  </si>
  <si>
    <t xml:space="preserve">   Implementácia komponentov </t>
  </si>
  <si>
    <t xml:space="preserve">   Testovanie</t>
  </si>
  <si>
    <t xml:space="preserve">   Nasadenie služieb natívnej PaaS</t>
  </si>
  <si>
    <t xml:space="preserve">   Nasadenie služieb lic. PaaS</t>
  </si>
  <si>
    <t xml:space="preserve">   Nasadenie DevOps nástrojov</t>
  </si>
  <si>
    <t xml:space="preserve">   Nasadenie Komponentov</t>
  </si>
  <si>
    <t xml:space="preserve">   Nasadenie Backup služieb </t>
  </si>
  <si>
    <t xml:space="preserve">   Inštalácia a pilotné spustenie platformy</t>
  </si>
  <si>
    <t xml:space="preserve">   Testovanie platformy</t>
  </si>
  <si>
    <t xml:space="preserve">   Nasadenie a prevádzka platformy</t>
  </si>
  <si>
    <t xml:space="preserve">   Testovanie služieb</t>
  </si>
  <si>
    <t>3. 	DevOps nástroje</t>
  </si>
  <si>
    <t>4. 	Komponenty</t>
  </si>
  <si>
    <t>6. Licencie pay per use pre účely overenia funkčnosti Licenčnej PaaS automatizácie</t>
  </si>
  <si>
    <t xml:space="preserve">  SW moduly pre režim pay-per-use pre Relačnú databázu</t>
  </si>
  <si>
    <t xml:space="preserve">  SW moduly pre režim pay-per-use pre Zálohovací softvér</t>
  </si>
  <si>
    <t xml:space="preserve">  SW moduly pre režim pay-per-use pre Aplikačný server</t>
  </si>
  <si>
    <t xml:space="preserve">  SW moduly pre režim pay-per-use pre Integračnú platformu</t>
  </si>
  <si>
    <t xml:space="preserve">  SW moduly pre režim pay-per-use pre Komponenty PaaS</t>
  </si>
  <si>
    <t>Cena celkom za Dielo</t>
  </si>
  <si>
    <t>Príloha č. 2 - Štrukturovaný rozpočet - návrh na plnenie kritéria</t>
  </si>
  <si>
    <t>Cena v zmysle článku 3.1.1 zmluvy</t>
  </si>
  <si>
    <t>Cena v zmysle článku 3.1.2 zmluvy</t>
  </si>
  <si>
    <t>Cena za MD v zmysle článku 3.1.3 zmluvy</t>
  </si>
  <si>
    <t>Názov IS</t>
  </si>
  <si>
    <t>Funkcionalita</t>
  </si>
  <si>
    <t>Počet predplatených MD za mesiac</t>
  </si>
  <si>
    <t>Počet predplatených MD za štvrťrok</t>
  </si>
  <si>
    <t>a. Vlastná platforma
b. Služby PaaS</t>
  </si>
  <si>
    <t>3. 3.	DevOps nástroje</t>
  </si>
  <si>
    <t>4. 4.	Komponenty</t>
  </si>
  <si>
    <t>6. Dispečing, analýza a reporting incidentov</t>
  </si>
  <si>
    <t>Cena celkom</t>
  </si>
  <si>
    <t>Cena za rok celkom</t>
  </si>
  <si>
    <t>Cena celkom počas záruky</t>
  </si>
  <si>
    <t>Cena celkom po uplynutí záruky</t>
  </si>
  <si>
    <t>SPOLU:</t>
  </si>
  <si>
    <t>Návrh na plnenie kritéria</t>
  </si>
  <si>
    <t>Rozpočet ceny za Dielo - časť 1</t>
  </si>
  <si>
    <t>Rozpočet SLA počas trvania záruky na Dielo - čast 2a</t>
  </si>
  <si>
    <t>Rozpočet SLA po uplynutí záruky na Dielo - časť 2b</t>
  </si>
  <si>
    <t>Cena celkom za Dielo - časť 1</t>
  </si>
  <si>
    <t>7. Licencie standardného SW</t>
  </si>
  <si>
    <t>8. Projektový manažment a Systémová integrácia</t>
  </si>
  <si>
    <t xml:space="preserve">  Štandardný SW pre natívnu PaaS platformu</t>
  </si>
  <si>
    <t xml:space="preserve">  Štandardný SW pre  DevOps nástroje</t>
  </si>
  <si>
    <t xml:space="preserve">  Štandardný SW pre Backup služby</t>
  </si>
  <si>
    <t>P.č. fakt. míľnika</t>
  </si>
  <si>
    <t xml:space="preserve">Celková cena SLA za 60 mesiacov </t>
  </si>
  <si>
    <t>Celková cena SLA za 60 mesiacov - časť 2a+2b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</si>
</sst>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EUR]"/>
    <numFmt numFmtId="165" formatCode="#,##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164" fontId="3" fillId="4" borderId="1" xfId="0" applyNumberFormat="1" applyFont="1" applyFill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0" fontId="3" fillId="5" borderId="1" xfId="0" applyFont="1" applyFill="1" applyBorder="1" applyAlignment="1">
      <alignment vertical="top"/>
    </xf>
    <xf numFmtId="164" fontId="3" fillId="5" borderId="1" xfId="0" applyNumberFormat="1" applyFont="1" applyFill="1" applyBorder="1" applyAlignment="1">
      <alignment vertical="top"/>
    </xf>
    <xf numFmtId="0" fontId="3" fillId="3" borderId="6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vertical="top"/>
    </xf>
    <xf numFmtId="165" fontId="3" fillId="0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0" fontId="3" fillId="5" borderId="7" xfId="0" applyFont="1" applyFill="1" applyBorder="1" applyAlignment="1">
      <alignment vertical="top" wrapText="1"/>
    </xf>
    <xf numFmtId="0" fontId="3" fillId="5" borderId="8" xfId="0" applyFont="1" applyFill="1" applyBorder="1" applyAlignment="1">
      <alignment vertical="top"/>
    </xf>
    <xf numFmtId="0" fontId="3" fillId="5" borderId="9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11" fontId="3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1" fillId="3" borderId="7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vertical="top"/>
    </xf>
    <xf numFmtId="164" fontId="3" fillId="6" borderId="10" xfId="0" applyNumberFormat="1" applyFont="1" applyFill="1" applyBorder="1" applyAlignment="1">
      <alignment vertical="top"/>
    </xf>
    <xf numFmtId="164" fontId="3" fillId="6" borderId="9" xfId="0" applyNumberFormat="1" applyFont="1" applyFill="1" applyBorder="1" applyAlignment="1">
      <alignment vertical="top"/>
    </xf>
    <xf numFmtId="0" fontId="2" fillId="6" borderId="12" xfId="0" applyFont="1" applyFill="1" applyBorder="1" applyAlignment="1">
      <alignment vertical="center"/>
    </xf>
    <xf numFmtId="0" fontId="2" fillId="6" borderId="1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top" wrapText="1"/>
    </xf>
    <xf numFmtId="164" fontId="1" fillId="0" borderId="13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center"/>
    </xf>
    <xf numFmtId="0" fontId="2" fillId="6" borderId="13" xfId="0" applyFont="1" applyFill="1" applyBorder="1" applyAlignment="1">
      <alignment vertical="center"/>
    </xf>
    <xf numFmtId="0" fontId="2" fillId="6" borderId="13" xfId="0" applyFont="1" applyFill="1" applyBorder="1" applyAlignment="1">
      <alignment vertical="center" wrapText="1"/>
    </xf>
    <xf numFmtId="0" fontId="2" fillId="6" borderId="1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top" wrapText="1"/>
    </xf>
    <xf numFmtId="16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3" borderId="3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5"/>
  <sheetViews>
    <sheetView tabSelected="1" zoomScale="120" zoomScaleNormal="120" workbookViewId="0">
      <selection activeCell="B1" sqref="B1:D1"/>
    </sheetView>
  </sheetViews>
  <sheetFormatPr defaultColWidth="9.140625" defaultRowHeight="16.5" x14ac:dyDescent="0.25"/>
  <cols>
    <col min="1" max="1" width="1.140625" style="2" customWidth="1"/>
    <col min="2" max="2" width="38" style="1" customWidth="1"/>
    <col min="3" max="3" width="7.5703125" style="1" customWidth="1"/>
    <col min="4" max="4" width="48.42578125" style="1" customWidth="1"/>
    <col min="5" max="6" width="16.42578125" style="2" customWidth="1"/>
    <col min="7" max="7" width="9" style="2" bestFit="1" customWidth="1"/>
    <col min="8" max="8" width="8.85546875" style="2" bestFit="1" customWidth="1"/>
    <col min="9" max="9" width="12.5703125" style="2" bestFit="1" customWidth="1"/>
    <col min="10" max="10" width="12" style="2" bestFit="1" customWidth="1"/>
    <col min="11" max="11" width="12.5703125" style="2" bestFit="1" customWidth="1"/>
    <col min="12" max="12" width="11.42578125" style="2" customWidth="1"/>
    <col min="13" max="16384" width="9.140625" style="2"/>
  </cols>
  <sheetData>
    <row r="1" spans="2:6" ht="33" customHeight="1" x14ac:dyDescent="0.25">
      <c r="B1" s="48" t="s">
        <v>35</v>
      </c>
      <c r="C1" s="48"/>
      <c r="D1" s="48"/>
    </row>
    <row r="2" spans="2:6" x14ac:dyDescent="0.25">
      <c r="B2" s="28"/>
      <c r="C2" s="28"/>
    </row>
    <row r="3" spans="2:6" x14ac:dyDescent="0.25">
      <c r="B3" s="28" t="s">
        <v>53</v>
      </c>
      <c r="C3" s="28"/>
    </row>
    <row r="4" spans="2:6" x14ac:dyDescent="0.25">
      <c r="B4" s="3"/>
      <c r="C4" s="3"/>
      <c r="D4" s="3"/>
      <c r="E4" s="49" t="s">
        <v>6</v>
      </c>
      <c r="F4" s="50"/>
    </row>
    <row r="5" spans="2:6" ht="33" x14ac:dyDescent="0.25">
      <c r="B5" s="4" t="s">
        <v>8</v>
      </c>
      <c r="C5" s="47" t="s">
        <v>62</v>
      </c>
      <c r="D5" s="4" t="s">
        <v>7</v>
      </c>
      <c r="E5" s="5" t="s">
        <v>0</v>
      </c>
      <c r="F5" s="5" t="s">
        <v>1</v>
      </c>
    </row>
    <row r="6" spans="2:6" x14ac:dyDescent="0.25">
      <c r="B6" s="51" t="s">
        <v>3</v>
      </c>
      <c r="C6" s="44"/>
      <c r="D6" s="6"/>
      <c r="E6" s="7">
        <f xml:space="preserve"> SUM(E7:E13)</f>
        <v>0</v>
      </c>
      <c r="F6" s="8">
        <f>E6*1.2</f>
        <v>0</v>
      </c>
    </row>
    <row r="7" spans="2:6" x14ac:dyDescent="0.25">
      <c r="B7" s="52"/>
      <c r="C7" s="45">
        <v>43466</v>
      </c>
      <c r="D7" s="6" t="s">
        <v>9</v>
      </c>
      <c r="E7" s="9"/>
      <c r="F7" s="10"/>
    </row>
    <row r="8" spans="2:6" x14ac:dyDescent="0.25">
      <c r="B8" s="52"/>
      <c r="C8" s="45">
        <v>43497</v>
      </c>
      <c r="D8" s="6" t="s">
        <v>22</v>
      </c>
      <c r="E8" s="9"/>
      <c r="F8" s="10"/>
    </row>
    <row r="9" spans="2:6" x14ac:dyDescent="0.25">
      <c r="B9" s="52"/>
      <c r="C9" s="45">
        <v>43525</v>
      </c>
      <c r="D9" s="6" t="s">
        <v>23</v>
      </c>
      <c r="E9" s="9"/>
      <c r="F9" s="10"/>
    </row>
    <row r="10" spans="2:6" x14ac:dyDescent="0.25">
      <c r="B10" s="52"/>
      <c r="C10" s="45">
        <v>43556</v>
      </c>
      <c r="D10" s="6" t="s">
        <v>24</v>
      </c>
      <c r="E10" s="9"/>
      <c r="F10" s="10"/>
    </row>
    <row r="11" spans="2:6" x14ac:dyDescent="0.25">
      <c r="B11" s="52"/>
      <c r="C11" s="45">
        <v>43586</v>
      </c>
      <c r="D11" s="6" t="s">
        <v>12</v>
      </c>
      <c r="E11" s="9"/>
      <c r="F11" s="10"/>
    </row>
    <row r="12" spans="2:6" x14ac:dyDescent="0.25">
      <c r="B12" s="52"/>
      <c r="C12" s="45">
        <v>43617</v>
      </c>
      <c r="D12" s="6" t="s">
        <v>25</v>
      </c>
      <c r="E12" s="9"/>
      <c r="F12" s="10"/>
    </row>
    <row r="13" spans="2:6" x14ac:dyDescent="0.25">
      <c r="B13" s="53"/>
      <c r="C13" s="45">
        <v>43647</v>
      </c>
      <c r="D13" s="6" t="s">
        <v>10</v>
      </c>
      <c r="E13" s="9"/>
      <c r="F13" s="10"/>
    </row>
    <row r="14" spans="2:6" x14ac:dyDescent="0.25">
      <c r="B14" s="51" t="s">
        <v>2</v>
      </c>
      <c r="C14" s="45"/>
      <c r="D14" s="6"/>
      <c r="E14" s="7">
        <f xml:space="preserve"> SUM(E15:E21)</f>
        <v>0</v>
      </c>
      <c r="F14" s="8">
        <f>E14*1.2</f>
        <v>0</v>
      </c>
    </row>
    <row r="15" spans="2:6" x14ac:dyDescent="0.25">
      <c r="B15" s="52"/>
      <c r="C15" s="45">
        <v>43467</v>
      </c>
      <c r="D15" s="6" t="s">
        <v>11</v>
      </c>
      <c r="E15" s="9"/>
      <c r="F15" s="10"/>
    </row>
    <row r="16" spans="2:6" x14ac:dyDescent="0.25">
      <c r="B16" s="52"/>
      <c r="C16" s="45">
        <v>43498</v>
      </c>
      <c r="D16" s="6" t="s">
        <v>22</v>
      </c>
      <c r="E16" s="9"/>
      <c r="F16" s="10"/>
    </row>
    <row r="17" spans="2:6" x14ac:dyDescent="0.25">
      <c r="B17" s="52"/>
      <c r="C17" s="45">
        <v>43526</v>
      </c>
      <c r="D17" s="6" t="s">
        <v>23</v>
      </c>
      <c r="E17" s="9"/>
      <c r="F17" s="10"/>
    </row>
    <row r="18" spans="2:6" x14ac:dyDescent="0.25">
      <c r="B18" s="52"/>
      <c r="C18" s="45">
        <v>43557</v>
      </c>
      <c r="D18" s="6" t="s">
        <v>24</v>
      </c>
      <c r="E18" s="9"/>
      <c r="F18" s="10"/>
    </row>
    <row r="19" spans="2:6" x14ac:dyDescent="0.25">
      <c r="B19" s="52"/>
      <c r="C19" s="45">
        <v>43587</v>
      </c>
      <c r="D19" s="6" t="s">
        <v>12</v>
      </c>
      <c r="E19" s="9"/>
      <c r="F19" s="10"/>
    </row>
    <row r="20" spans="2:6" x14ac:dyDescent="0.25">
      <c r="B20" s="52"/>
      <c r="C20" s="45">
        <v>43618</v>
      </c>
      <c r="D20" s="6" t="s">
        <v>25</v>
      </c>
      <c r="E20" s="9"/>
      <c r="F20" s="10"/>
    </row>
    <row r="21" spans="2:6" x14ac:dyDescent="0.25">
      <c r="B21" s="53"/>
      <c r="C21" s="45">
        <v>43648</v>
      </c>
      <c r="D21" s="6" t="s">
        <v>10</v>
      </c>
      <c r="E21" s="9"/>
      <c r="F21" s="10"/>
    </row>
    <row r="22" spans="2:6" x14ac:dyDescent="0.25">
      <c r="B22" s="51" t="s">
        <v>26</v>
      </c>
      <c r="C22" s="45"/>
      <c r="D22" s="6"/>
      <c r="E22" s="7">
        <f xml:space="preserve"> SUM(E23:E26)</f>
        <v>0</v>
      </c>
      <c r="F22" s="8">
        <f>E22*1.2</f>
        <v>0</v>
      </c>
    </row>
    <row r="23" spans="2:6" x14ac:dyDescent="0.25">
      <c r="B23" s="52"/>
      <c r="C23" s="45">
        <v>43468</v>
      </c>
      <c r="D23" s="6" t="s">
        <v>11</v>
      </c>
      <c r="E23" s="9"/>
      <c r="F23" s="10"/>
    </row>
    <row r="24" spans="2:6" x14ac:dyDescent="0.25">
      <c r="B24" s="52"/>
      <c r="C24" s="45">
        <v>43499</v>
      </c>
      <c r="D24" s="6" t="s">
        <v>14</v>
      </c>
      <c r="E24" s="9"/>
      <c r="F24" s="10"/>
    </row>
    <row r="25" spans="2:6" x14ac:dyDescent="0.25">
      <c r="B25" s="52"/>
      <c r="C25" s="45">
        <v>43527</v>
      </c>
      <c r="D25" s="6" t="s">
        <v>16</v>
      </c>
      <c r="E25" s="9"/>
      <c r="F25" s="10"/>
    </row>
    <row r="26" spans="2:6" x14ac:dyDescent="0.25">
      <c r="B26" s="53"/>
      <c r="C26" s="45">
        <v>43558</v>
      </c>
      <c r="D26" s="6" t="s">
        <v>13</v>
      </c>
      <c r="E26" s="9"/>
      <c r="F26" s="10"/>
    </row>
    <row r="27" spans="2:6" x14ac:dyDescent="0.25">
      <c r="B27" s="51" t="s">
        <v>27</v>
      </c>
      <c r="C27" s="46"/>
      <c r="D27" s="6"/>
      <c r="E27" s="7">
        <f xml:space="preserve"> SUM(E28:E31)</f>
        <v>0</v>
      </c>
      <c r="F27" s="8">
        <f>E27*1.2</f>
        <v>0</v>
      </c>
    </row>
    <row r="28" spans="2:6" x14ac:dyDescent="0.25">
      <c r="B28" s="52"/>
      <c r="C28" s="45">
        <v>43469</v>
      </c>
      <c r="D28" s="6" t="s">
        <v>11</v>
      </c>
      <c r="E28" s="9"/>
      <c r="F28" s="10"/>
    </row>
    <row r="29" spans="2:6" x14ac:dyDescent="0.25">
      <c r="B29" s="52"/>
      <c r="C29" s="45">
        <v>43500</v>
      </c>
      <c r="D29" s="6" t="s">
        <v>15</v>
      </c>
      <c r="E29" s="9"/>
      <c r="F29" s="10"/>
    </row>
    <row r="30" spans="2:6" x14ac:dyDescent="0.25">
      <c r="B30" s="52"/>
      <c r="C30" s="45">
        <v>43528</v>
      </c>
      <c r="D30" s="6" t="s">
        <v>16</v>
      </c>
      <c r="E30" s="9"/>
      <c r="F30" s="10"/>
    </row>
    <row r="31" spans="2:6" x14ac:dyDescent="0.25">
      <c r="B31" s="53"/>
      <c r="C31" s="45">
        <v>43559</v>
      </c>
      <c r="D31" s="6" t="s">
        <v>13</v>
      </c>
      <c r="E31" s="9"/>
      <c r="F31" s="10"/>
    </row>
    <row r="32" spans="2:6" x14ac:dyDescent="0.25">
      <c r="B32" s="51" t="s">
        <v>4</v>
      </c>
      <c r="C32" s="46"/>
      <c r="D32" s="6"/>
      <c r="E32" s="7">
        <f xml:space="preserve"> SUM(E33:E36)</f>
        <v>0</v>
      </c>
      <c r="F32" s="8">
        <f>E32*1.2</f>
        <v>0</v>
      </c>
    </row>
    <row r="33" spans="2:6" x14ac:dyDescent="0.25">
      <c r="B33" s="52"/>
      <c r="C33" s="45">
        <v>43470</v>
      </c>
      <c r="D33" s="6" t="s">
        <v>11</v>
      </c>
      <c r="E33" s="9"/>
      <c r="F33" s="10"/>
    </row>
    <row r="34" spans="2:6" x14ac:dyDescent="0.25">
      <c r="B34" s="52"/>
      <c r="C34" s="45">
        <v>43501</v>
      </c>
      <c r="D34" s="6" t="s">
        <v>12</v>
      </c>
      <c r="E34" s="9"/>
      <c r="F34" s="10"/>
    </row>
    <row r="35" spans="2:6" x14ac:dyDescent="0.25">
      <c r="B35" s="52"/>
      <c r="C35" s="45">
        <v>43529</v>
      </c>
      <c r="D35" s="6" t="s">
        <v>16</v>
      </c>
      <c r="E35" s="9"/>
      <c r="F35" s="10"/>
    </row>
    <row r="36" spans="2:6" x14ac:dyDescent="0.25">
      <c r="B36" s="53"/>
      <c r="C36" s="45">
        <v>43560</v>
      </c>
      <c r="D36" s="6" t="s">
        <v>13</v>
      </c>
      <c r="E36" s="9"/>
      <c r="F36" s="10"/>
    </row>
    <row r="37" spans="2:6" x14ac:dyDescent="0.25">
      <c r="B37" s="51" t="s">
        <v>28</v>
      </c>
      <c r="C37" s="46"/>
      <c r="D37" s="6"/>
      <c r="E37" s="7">
        <f>SUM(E38:E42)</f>
        <v>0</v>
      </c>
      <c r="F37" s="8">
        <f>E37*1.2</f>
        <v>0</v>
      </c>
    </row>
    <row r="38" spans="2:6" x14ac:dyDescent="0.25">
      <c r="B38" s="52"/>
      <c r="C38" s="45">
        <v>43471</v>
      </c>
      <c r="D38" s="6" t="s">
        <v>29</v>
      </c>
      <c r="E38" s="9"/>
      <c r="F38" s="10"/>
    </row>
    <row r="39" spans="2:6" x14ac:dyDescent="0.25">
      <c r="B39" s="52"/>
      <c r="C39" s="45">
        <v>43502</v>
      </c>
      <c r="D39" s="6" t="s">
        <v>31</v>
      </c>
      <c r="E39" s="9"/>
      <c r="F39" s="10"/>
    </row>
    <row r="40" spans="2:6" x14ac:dyDescent="0.25">
      <c r="B40" s="52"/>
      <c r="C40" s="45">
        <v>43530</v>
      </c>
      <c r="D40" s="6" t="s">
        <v>30</v>
      </c>
      <c r="E40" s="9"/>
      <c r="F40" s="10"/>
    </row>
    <row r="41" spans="2:6" ht="15" customHeight="1" x14ac:dyDescent="0.25">
      <c r="B41" s="52"/>
      <c r="C41" s="45">
        <v>43561</v>
      </c>
      <c r="D41" s="6" t="s">
        <v>32</v>
      </c>
      <c r="E41" s="9"/>
      <c r="F41" s="10"/>
    </row>
    <row r="42" spans="2:6" x14ac:dyDescent="0.25">
      <c r="B42" s="53"/>
      <c r="C42" s="45">
        <v>43591</v>
      </c>
      <c r="D42" s="6" t="s">
        <v>33</v>
      </c>
      <c r="E42" s="9"/>
      <c r="F42" s="10"/>
    </row>
    <row r="43" spans="2:6" x14ac:dyDescent="0.25">
      <c r="B43" s="37" t="s">
        <v>57</v>
      </c>
      <c r="C43" s="46"/>
      <c r="D43" s="6"/>
      <c r="E43" s="7">
        <f>SUM(E44:E46)</f>
        <v>0</v>
      </c>
      <c r="F43" s="8">
        <f>E43*1.2</f>
        <v>0</v>
      </c>
    </row>
    <row r="44" spans="2:6" x14ac:dyDescent="0.25">
      <c r="B44" s="37"/>
      <c r="C44" s="45">
        <v>43472</v>
      </c>
      <c r="D44" s="6" t="s">
        <v>59</v>
      </c>
      <c r="E44" s="9"/>
      <c r="F44" s="10"/>
    </row>
    <row r="45" spans="2:6" x14ac:dyDescent="0.25">
      <c r="B45" s="37"/>
      <c r="C45" s="45">
        <v>43503</v>
      </c>
      <c r="D45" s="6" t="s">
        <v>60</v>
      </c>
      <c r="E45" s="9"/>
      <c r="F45" s="10"/>
    </row>
    <row r="46" spans="2:6" x14ac:dyDescent="0.25">
      <c r="B46" s="37"/>
      <c r="C46" s="45">
        <v>43531</v>
      </c>
      <c r="D46" s="6" t="s">
        <v>61</v>
      </c>
      <c r="E46" s="9"/>
      <c r="F46" s="10"/>
    </row>
    <row r="47" spans="2:6" x14ac:dyDescent="0.25">
      <c r="B47" s="51" t="s">
        <v>58</v>
      </c>
      <c r="C47" s="46"/>
      <c r="D47" s="6"/>
      <c r="E47" s="7">
        <f xml:space="preserve"> SUM(E48:E52)</f>
        <v>0</v>
      </c>
      <c r="F47" s="8">
        <f>E47*1.2</f>
        <v>0</v>
      </c>
    </row>
    <row r="48" spans="2:6" x14ac:dyDescent="0.25">
      <c r="B48" s="52"/>
      <c r="C48" s="45">
        <v>43473</v>
      </c>
      <c r="D48" s="6" t="s">
        <v>17</v>
      </c>
      <c r="E48" s="9"/>
      <c r="F48" s="10"/>
    </row>
    <row r="49" spans="2:12" x14ac:dyDescent="0.25">
      <c r="B49" s="52"/>
      <c r="C49" s="45">
        <v>43504</v>
      </c>
      <c r="D49" s="6" t="s">
        <v>18</v>
      </c>
      <c r="E49" s="9"/>
      <c r="F49" s="10"/>
    </row>
    <row r="50" spans="2:12" x14ac:dyDescent="0.25">
      <c r="B50" s="52"/>
      <c r="C50" s="45">
        <v>43532</v>
      </c>
      <c r="D50" s="6" t="s">
        <v>19</v>
      </c>
      <c r="E50" s="9"/>
      <c r="F50" s="10"/>
    </row>
    <row r="51" spans="2:12" x14ac:dyDescent="0.25">
      <c r="B51" s="52"/>
      <c r="C51" s="45">
        <v>43563</v>
      </c>
      <c r="D51" s="6" t="s">
        <v>20</v>
      </c>
      <c r="E51" s="9"/>
      <c r="F51" s="10"/>
    </row>
    <row r="52" spans="2:12" x14ac:dyDescent="0.25">
      <c r="B52" s="53"/>
      <c r="C52" s="45">
        <v>43593</v>
      </c>
      <c r="D52" s="6" t="s">
        <v>21</v>
      </c>
      <c r="E52" s="9"/>
      <c r="F52" s="10"/>
    </row>
    <row r="53" spans="2:12" x14ac:dyDescent="0.25">
      <c r="B53" s="2"/>
      <c r="C53" s="2"/>
      <c r="D53" s="3"/>
      <c r="E53" s="11"/>
      <c r="F53" s="11"/>
    </row>
    <row r="54" spans="2:12" x14ac:dyDescent="0.25">
      <c r="D54" s="12"/>
      <c r="E54" s="12" t="s">
        <v>0</v>
      </c>
      <c r="F54" s="12" t="s">
        <v>1</v>
      </c>
    </row>
    <row r="55" spans="2:12" x14ac:dyDescent="0.25">
      <c r="D55" s="12" t="s">
        <v>34</v>
      </c>
      <c r="E55" s="13">
        <f>+E47+E37+E32+E27+E22+E14+E6+E43</f>
        <v>0</v>
      </c>
      <c r="F55" s="13">
        <f>+F47+F37+F32+F27+F22+F14+F6+F43</f>
        <v>0</v>
      </c>
    </row>
    <row r="59" spans="2:12" ht="33" customHeight="1" x14ac:dyDescent="0.25">
      <c r="B59" s="48" t="s">
        <v>54</v>
      </c>
      <c r="C59" s="48"/>
      <c r="D59" s="48"/>
    </row>
    <row r="61" spans="2:12" x14ac:dyDescent="0.25">
      <c r="B61" s="3"/>
      <c r="C61" s="3"/>
      <c r="D61" s="3"/>
      <c r="E61" s="49" t="s">
        <v>36</v>
      </c>
      <c r="F61" s="50"/>
      <c r="G61" s="55" t="s">
        <v>37</v>
      </c>
      <c r="H61" s="55"/>
      <c r="I61" s="55"/>
      <c r="J61" s="55"/>
      <c r="K61" s="54" t="s">
        <v>38</v>
      </c>
      <c r="L61" s="54"/>
    </row>
    <row r="62" spans="2:12" ht="66" x14ac:dyDescent="0.25">
      <c r="B62" s="4" t="s">
        <v>39</v>
      </c>
      <c r="C62" s="39"/>
      <c r="D62" s="4" t="s">
        <v>40</v>
      </c>
      <c r="E62" s="5" t="s">
        <v>0</v>
      </c>
      <c r="F62" s="5" t="s">
        <v>1</v>
      </c>
      <c r="G62" s="4" t="s">
        <v>41</v>
      </c>
      <c r="H62" s="4" t="s">
        <v>42</v>
      </c>
      <c r="I62" s="14" t="s">
        <v>0</v>
      </c>
      <c r="J62" s="14" t="s">
        <v>1</v>
      </c>
      <c r="K62" s="14" t="s">
        <v>0</v>
      </c>
      <c r="L62" s="14" t="s">
        <v>1</v>
      </c>
    </row>
    <row r="63" spans="2:12" ht="33" x14ac:dyDescent="0.25">
      <c r="B63" s="15" t="s">
        <v>3</v>
      </c>
      <c r="C63" s="15"/>
      <c r="D63" s="6" t="s">
        <v>43</v>
      </c>
      <c r="E63" s="9"/>
      <c r="F63" s="10">
        <f>E63*1.2</f>
        <v>0</v>
      </c>
      <c r="G63" s="16">
        <v>2.5</v>
      </c>
      <c r="H63" s="17">
        <f>G63*3</f>
        <v>7.5</v>
      </c>
      <c r="I63" s="7">
        <f>H63*K63</f>
        <v>0</v>
      </c>
      <c r="J63" s="10">
        <f t="shared" ref="J63:J69" si="0">I63*1.2</f>
        <v>0</v>
      </c>
      <c r="K63" s="9"/>
      <c r="L63" s="10">
        <f>K63*1.2</f>
        <v>0</v>
      </c>
    </row>
    <row r="64" spans="2:12" ht="33" x14ac:dyDescent="0.25">
      <c r="B64" s="15" t="s">
        <v>2</v>
      </c>
      <c r="C64" s="15"/>
      <c r="D64" s="6" t="s">
        <v>43</v>
      </c>
      <c r="E64" s="9"/>
      <c r="F64" s="10">
        <f t="shared" ref="F64:F69" si="1">E64*1.2</f>
        <v>0</v>
      </c>
      <c r="G64" s="16">
        <v>2.5</v>
      </c>
      <c r="H64" s="17">
        <f t="shared" ref="H64:H69" si="2">G64*3</f>
        <v>7.5</v>
      </c>
      <c r="I64" s="7">
        <f t="shared" ref="I64:I69" si="3">H64*K64</f>
        <v>0</v>
      </c>
      <c r="J64" s="10">
        <f t="shared" si="0"/>
        <v>0</v>
      </c>
      <c r="K64" s="9"/>
      <c r="L64" s="10">
        <f t="shared" ref="L64:L69" si="4">K64*1.2</f>
        <v>0</v>
      </c>
    </row>
    <row r="65" spans="2:12" x14ac:dyDescent="0.25">
      <c r="B65" s="15" t="s">
        <v>44</v>
      </c>
      <c r="C65" s="15"/>
      <c r="D65" s="6"/>
      <c r="E65" s="9"/>
      <c r="F65" s="10">
        <f t="shared" si="1"/>
        <v>0</v>
      </c>
      <c r="G65" s="16">
        <v>2.5</v>
      </c>
      <c r="H65" s="17">
        <f t="shared" si="2"/>
        <v>7.5</v>
      </c>
      <c r="I65" s="7">
        <f t="shared" si="3"/>
        <v>0</v>
      </c>
      <c r="J65" s="10">
        <f t="shared" si="0"/>
        <v>0</v>
      </c>
      <c r="K65" s="9"/>
      <c r="L65" s="10">
        <f t="shared" si="4"/>
        <v>0</v>
      </c>
    </row>
    <row r="66" spans="2:12" x14ac:dyDescent="0.25">
      <c r="B66" s="15" t="s">
        <v>45</v>
      </c>
      <c r="C66" s="15"/>
      <c r="D66" s="6"/>
      <c r="E66" s="9"/>
      <c r="F66" s="10">
        <f t="shared" si="1"/>
        <v>0</v>
      </c>
      <c r="G66" s="16">
        <v>1.5</v>
      </c>
      <c r="H66" s="17">
        <f t="shared" si="2"/>
        <v>4.5</v>
      </c>
      <c r="I66" s="7">
        <f t="shared" si="3"/>
        <v>0</v>
      </c>
      <c r="J66" s="10">
        <f t="shared" si="0"/>
        <v>0</v>
      </c>
      <c r="K66" s="9"/>
      <c r="L66" s="10">
        <f t="shared" si="4"/>
        <v>0</v>
      </c>
    </row>
    <row r="67" spans="2:12" x14ac:dyDescent="0.25">
      <c r="B67" s="15" t="s">
        <v>4</v>
      </c>
      <c r="C67" s="15"/>
      <c r="D67" s="6"/>
      <c r="E67" s="9"/>
      <c r="F67" s="10">
        <f t="shared" si="1"/>
        <v>0</v>
      </c>
      <c r="G67" s="16">
        <v>1</v>
      </c>
      <c r="H67" s="17">
        <f t="shared" si="2"/>
        <v>3</v>
      </c>
      <c r="I67" s="7">
        <f t="shared" si="3"/>
        <v>0</v>
      </c>
      <c r="J67" s="10">
        <f t="shared" si="0"/>
        <v>0</v>
      </c>
      <c r="K67" s="9"/>
      <c r="L67" s="10">
        <f t="shared" si="4"/>
        <v>0</v>
      </c>
    </row>
    <row r="68" spans="2:12" x14ac:dyDescent="0.25">
      <c r="B68" s="15" t="s">
        <v>46</v>
      </c>
      <c r="C68" s="15"/>
      <c r="D68" s="6"/>
      <c r="E68" s="9"/>
      <c r="F68" s="10">
        <f t="shared" si="1"/>
        <v>0</v>
      </c>
      <c r="G68" s="16">
        <v>0</v>
      </c>
      <c r="H68" s="17">
        <f t="shared" si="2"/>
        <v>0</v>
      </c>
      <c r="I68" s="7">
        <f t="shared" si="3"/>
        <v>0</v>
      </c>
      <c r="J68" s="10">
        <f t="shared" si="0"/>
        <v>0</v>
      </c>
      <c r="K68" s="9"/>
      <c r="L68" s="10">
        <f t="shared" si="4"/>
        <v>0</v>
      </c>
    </row>
    <row r="69" spans="2:12" ht="33" x14ac:dyDescent="0.25">
      <c r="B69" s="15" t="s">
        <v>5</v>
      </c>
      <c r="C69" s="15"/>
      <c r="D69" s="6"/>
      <c r="E69" s="9"/>
      <c r="F69" s="10">
        <f t="shared" si="1"/>
        <v>0</v>
      </c>
      <c r="G69" s="16">
        <v>0</v>
      </c>
      <c r="H69" s="17">
        <f t="shared" si="2"/>
        <v>0</v>
      </c>
      <c r="I69" s="7">
        <f t="shared" si="3"/>
        <v>0</v>
      </c>
      <c r="J69" s="10">
        <f t="shared" si="0"/>
        <v>0</v>
      </c>
      <c r="K69" s="9"/>
      <c r="L69" s="10">
        <f t="shared" si="4"/>
        <v>0</v>
      </c>
    </row>
    <row r="70" spans="2:12" x14ac:dyDescent="0.25">
      <c r="D70" s="5" t="s">
        <v>47</v>
      </c>
      <c r="E70" s="18">
        <f>SUM(E63:E69)</f>
        <v>0</v>
      </c>
      <c r="F70" s="18">
        <f>SUM(F63:F69)</f>
        <v>0</v>
      </c>
      <c r="G70" s="19"/>
      <c r="H70" s="19"/>
      <c r="I70" s="18">
        <f>SUM(I63:I69)</f>
        <v>0</v>
      </c>
      <c r="J70" s="18">
        <f>SUM(J63:J69)</f>
        <v>0</v>
      </c>
    </row>
    <row r="71" spans="2:12" x14ac:dyDescent="0.25">
      <c r="D71" s="5" t="s">
        <v>48</v>
      </c>
      <c r="E71" s="18">
        <f>E70*12</f>
        <v>0</v>
      </c>
      <c r="F71" s="18">
        <f>F70*12</f>
        <v>0</v>
      </c>
      <c r="G71" s="19"/>
      <c r="H71" s="19"/>
      <c r="I71" s="18">
        <f>I70*4</f>
        <v>0</v>
      </c>
      <c r="J71" s="18">
        <f>J70*4</f>
        <v>0</v>
      </c>
    </row>
    <row r="72" spans="2:12" x14ac:dyDescent="0.25">
      <c r="D72" s="12" t="s">
        <v>49</v>
      </c>
      <c r="E72" s="13">
        <f>E71*2</f>
        <v>0</v>
      </c>
      <c r="F72" s="13">
        <f t="shared" ref="F72:J72" si="5">F71*2</f>
        <v>0</v>
      </c>
      <c r="G72" s="13"/>
      <c r="H72" s="13"/>
      <c r="I72" s="13">
        <f t="shared" si="5"/>
        <v>0</v>
      </c>
      <c r="J72" s="13">
        <f t="shared" si="5"/>
        <v>0</v>
      </c>
    </row>
    <row r="75" spans="2:12" ht="33" customHeight="1" x14ac:dyDescent="0.25">
      <c r="B75" s="48" t="s">
        <v>55</v>
      </c>
      <c r="C75" s="48"/>
      <c r="D75" s="48"/>
    </row>
    <row r="77" spans="2:12" x14ac:dyDescent="0.25">
      <c r="B77" s="3"/>
      <c r="C77" s="3"/>
      <c r="D77" s="3"/>
      <c r="E77" s="49" t="s">
        <v>36</v>
      </c>
      <c r="F77" s="50"/>
      <c r="G77" s="55" t="s">
        <v>37</v>
      </c>
      <c r="H77" s="55"/>
      <c r="I77" s="55"/>
      <c r="J77" s="55"/>
      <c r="K77" s="54" t="s">
        <v>38</v>
      </c>
      <c r="L77" s="54"/>
    </row>
    <row r="78" spans="2:12" ht="66" x14ac:dyDescent="0.25">
      <c r="B78" s="4" t="s">
        <v>39</v>
      </c>
      <c r="C78" s="39"/>
      <c r="D78" s="4" t="s">
        <v>40</v>
      </c>
      <c r="E78" s="5" t="s">
        <v>0</v>
      </c>
      <c r="F78" s="5" t="s">
        <v>1</v>
      </c>
      <c r="G78" s="4" t="s">
        <v>41</v>
      </c>
      <c r="H78" s="4" t="s">
        <v>42</v>
      </c>
      <c r="I78" s="14" t="s">
        <v>0</v>
      </c>
      <c r="J78" s="14" t="s">
        <v>1</v>
      </c>
      <c r="K78" s="14" t="s">
        <v>0</v>
      </c>
      <c r="L78" s="14" t="s">
        <v>1</v>
      </c>
    </row>
    <row r="79" spans="2:12" ht="33" x14ac:dyDescent="0.25">
      <c r="B79" s="15" t="s">
        <v>3</v>
      </c>
      <c r="C79" s="15"/>
      <c r="D79" s="6" t="s">
        <v>43</v>
      </c>
      <c r="E79" s="9"/>
      <c r="F79" s="10">
        <f>E79*1.2</f>
        <v>0</v>
      </c>
      <c r="G79" s="16">
        <v>2.5</v>
      </c>
      <c r="H79" s="17">
        <f>G79*3</f>
        <v>7.5</v>
      </c>
      <c r="I79" s="7">
        <f>H79*K79</f>
        <v>0</v>
      </c>
      <c r="J79" s="10">
        <f t="shared" ref="J79:J85" si="6">I79*1.2</f>
        <v>0</v>
      </c>
      <c r="K79" s="9"/>
      <c r="L79" s="10">
        <f>K79*1.2</f>
        <v>0</v>
      </c>
    </row>
    <row r="80" spans="2:12" ht="33" x14ac:dyDescent="0.25">
      <c r="B80" s="15" t="s">
        <v>2</v>
      </c>
      <c r="C80" s="15"/>
      <c r="D80" s="6" t="s">
        <v>43</v>
      </c>
      <c r="E80" s="9"/>
      <c r="F80" s="10">
        <f t="shared" ref="F80:F85" si="7">E80*1.2</f>
        <v>0</v>
      </c>
      <c r="G80" s="16">
        <v>2.5</v>
      </c>
      <c r="H80" s="17">
        <f t="shared" ref="H80:H85" si="8">G80*3</f>
        <v>7.5</v>
      </c>
      <c r="I80" s="7">
        <f t="shared" ref="I80:I85" si="9">H80*K80</f>
        <v>0</v>
      </c>
      <c r="J80" s="10">
        <f t="shared" si="6"/>
        <v>0</v>
      </c>
      <c r="K80" s="9"/>
      <c r="L80" s="10">
        <f t="shared" ref="L80:L85" si="10">K80*1.2</f>
        <v>0</v>
      </c>
    </row>
    <row r="81" spans="2:12" x14ac:dyDescent="0.25">
      <c r="B81" s="15" t="s">
        <v>44</v>
      </c>
      <c r="C81" s="15"/>
      <c r="D81" s="6"/>
      <c r="E81" s="9"/>
      <c r="F81" s="10">
        <f t="shared" si="7"/>
        <v>0</v>
      </c>
      <c r="G81" s="16">
        <v>2.5</v>
      </c>
      <c r="H81" s="17">
        <f t="shared" si="8"/>
        <v>7.5</v>
      </c>
      <c r="I81" s="7">
        <f t="shared" si="9"/>
        <v>0</v>
      </c>
      <c r="J81" s="10">
        <f t="shared" si="6"/>
        <v>0</v>
      </c>
      <c r="K81" s="9"/>
      <c r="L81" s="10">
        <f t="shared" si="10"/>
        <v>0</v>
      </c>
    </row>
    <row r="82" spans="2:12" x14ac:dyDescent="0.25">
      <c r="B82" s="15" t="s">
        <v>45</v>
      </c>
      <c r="C82" s="15"/>
      <c r="D82" s="6"/>
      <c r="E82" s="9"/>
      <c r="F82" s="10">
        <f t="shared" si="7"/>
        <v>0</v>
      </c>
      <c r="G82" s="16">
        <v>1.5</v>
      </c>
      <c r="H82" s="17">
        <f t="shared" si="8"/>
        <v>4.5</v>
      </c>
      <c r="I82" s="7">
        <f t="shared" si="9"/>
        <v>0</v>
      </c>
      <c r="J82" s="10">
        <f t="shared" si="6"/>
        <v>0</v>
      </c>
      <c r="K82" s="9"/>
      <c r="L82" s="10">
        <f t="shared" si="10"/>
        <v>0</v>
      </c>
    </row>
    <row r="83" spans="2:12" x14ac:dyDescent="0.25">
      <c r="B83" s="15" t="s">
        <v>4</v>
      </c>
      <c r="C83" s="15"/>
      <c r="D83" s="6"/>
      <c r="E83" s="9"/>
      <c r="F83" s="10">
        <f t="shared" si="7"/>
        <v>0</v>
      </c>
      <c r="G83" s="16">
        <v>1</v>
      </c>
      <c r="H83" s="17">
        <f t="shared" si="8"/>
        <v>3</v>
      </c>
      <c r="I83" s="7">
        <f t="shared" si="9"/>
        <v>0</v>
      </c>
      <c r="J83" s="10">
        <f t="shared" si="6"/>
        <v>0</v>
      </c>
      <c r="K83" s="9"/>
      <c r="L83" s="10">
        <f t="shared" si="10"/>
        <v>0</v>
      </c>
    </row>
    <row r="84" spans="2:12" x14ac:dyDescent="0.25">
      <c r="B84" s="15" t="s">
        <v>46</v>
      </c>
      <c r="C84" s="15"/>
      <c r="D84" s="6"/>
      <c r="E84" s="9"/>
      <c r="F84" s="10">
        <f t="shared" si="7"/>
        <v>0</v>
      </c>
      <c r="G84" s="16">
        <v>0</v>
      </c>
      <c r="H84" s="17">
        <f t="shared" si="8"/>
        <v>0</v>
      </c>
      <c r="I84" s="7">
        <f t="shared" si="9"/>
        <v>0</v>
      </c>
      <c r="J84" s="10">
        <f t="shared" si="6"/>
        <v>0</v>
      </c>
      <c r="K84" s="9"/>
      <c r="L84" s="10">
        <f t="shared" si="10"/>
        <v>0</v>
      </c>
    </row>
    <row r="85" spans="2:12" ht="33" x14ac:dyDescent="0.25">
      <c r="B85" s="15" t="s">
        <v>5</v>
      </c>
      <c r="C85" s="15"/>
      <c r="D85" s="6"/>
      <c r="E85" s="9"/>
      <c r="F85" s="10">
        <f t="shared" si="7"/>
        <v>0</v>
      </c>
      <c r="G85" s="16">
        <v>0</v>
      </c>
      <c r="H85" s="17">
        <f t="shared" si="8"/>
        <v>0</v>
      </c>
      <c r="I85" s="7">
        <f t="shared" si="9"/>
        <v>0</v>
      </c>
      <c r="J85" s="10">
        <f t="shared" si="6"/>
        <v>0</v>
      </c>
      <c r="K85" s="9"/>
      <c r="L85" s="10">
        <f t="shared" si="10"/>
        <v>0</v>
      </c>
    </row>
    <row r="86" spans="2:12" x14ac:dyDescent="0.25">
      <c r="B86" s="2"/>
      <c r="C86" s="2"/>
      <c r="D86" s="5" t="s">
        <v>47</v>
      </c>
      <c r="E86" s="18">
        <f>SUM(E79:E85)</f>
        <v>0</v>
      </c>
      <c r="F86" s="18">
        <f>SUM(F79:F85)</f>
        <v>0</v>
      </c>
      <c r="G86" s="19"/>
      <c r="H86" s="19"/>
      <c r="I86" s="18">
        <f>SUM(I79:I85)</f>
        <v>0</v>
      </c>
      <c r="J86" s="18">
        <f>SUM(J79:J85)</f>
        <v>0</v>
      </c>
    </row>
    <row r="87" spans="2:12" x14ac:dyDescent="0.25">
      <c r="D87" s="5" t="s">
        <v>48</v>
      </c>
      <c r="E87" s="18">
        <f>E86*12</f>
        <v>0</v>
      </c>
      <c r="F87" s="18">
        <f>F86*12</f>
        <v>0</v>
      </c>
      <c r="G87" s="19"/>
      <c r="H87" s="19"/>
      <c r="I87" s="18">
        <f>I86*4</f>
        <v>0</v>
      </c>
      <c r="J87" s="18">
        <f>J86*4</f>
        <v>0</v>
      </c>
    </row>
    <row r="88" spans="2:12" x14ac:dyDescent="0.25">
      <c r="D88" s="12" t="s">
        <v>50</v>
      </c>
      <c r="E88" s="13">
        <f>E87*3</f>
        <v>0</v>
      </c>
      <c r="F88" s="13">
        <f>F87*3</f>
        <v>0</v>
      </c>
      <c r="G88" s="13"/>
      <c r="H88" s="13"/>
      <c r="I88" s="13">
        <f>I87*3</f>
        <v>0</v>
      </c>
      <c r="J88" s="13">
        <f>J87*3</f>
        <v>0</v>
      </c>
    </row>
    <row r="90" spans="2:12" ht="17.25" thickBot="1" x14ac:dyDescent="0.3">
      <c r="D90" s="2"/>
      <c r="G90" s="20"/>
      <c r="H90" s="20"/>
      <c r="I90" s="20"/>
      <c r="J90" s="20"/>
    </row>
    <row r="91" spans="2:12" ht="17.25" thickBot="1" x14ac:dyDescent="0.3">
      <c r="D91" s="21"/>
      <c r="E91" s="22" t="s">
        <v>0</v>
      </c>
      <c r="F91" s="23" t="s">
        <v>1</v>
      </c>
    </row>
    <row r="92" spans="2:12" ht="17.25" thickBot="1" x14ac:dyDescent="0.3">
      <c r="D92" s="32" t="s">
        <v>63</v>
      </c>
      <c r="E92" s="33">
        <f>E72+I72+E88+I88</f>
        <v>0</v>
      </c>
      <c r="F92" s="34">
        <f>F72+J72+F88+J88</f>
        <v>0</v>
      </c>
    </row>
    <row r="93" spans="2:12" x14ac:dyDescent="0.25">
      <c r="D93" s="24"/>
      <c r="E93" s="20"/>
      <c r="F93" s="20"/>
      <c r="G93" s="25"/>
      <c r="H93" s="25"/>
    </row>
    <row r="94" spans="2:12" x14ac:dyDescent="0.25">
      <c r="D94" s="24"/>
      <c r="E94" s="20"/>
      <c r="F94" s="20"/>
      <c r="G94" s="25"/>
      <c r="H94" s="25"/>
    </row>
    <row r="95" spans="2:12" x14ac:dyDescent="0.25">
      <c r="D95" s="26"/>
      <c r="E95" s="25"/>
      <c r="F95" s="25"/>
      <c r="G95" s="25"/>
      <c r="H95" s="25"/>
    </row>
    <row r="96" spans="2:12" ht="17.25" thickBot="1" x14ac:dyDescent="0.3">
      <c r="B96" s="28" t="s">
        <v>52</v>
      </c>
      <c r="C96" s="28"/>
    </row>
    <row r="97" spans="2:5" ht="17.25" thickBot="1" x14ac:dyDescent="0.3">
      <c r="B97" s="29"/>
      <c r="C97" s="40"/>
      <c r="D97" s="30" t="s">
        <v>0</v>
      </c>
      <c r="E97" s="30" t="s">
        <v>1</v>
      </c>
    </row>
    <row r="98" spans="2:5" ht="17.25" thickBot="1" x14ac:dyDescent="0.3">
      <c r="B98" s="35" t="s">
        <v>56</v>
      </c>
      <c r="C98" s="41"/>
      <c r="D98" s="38">
        <f>E55</f>
        <v>0</v>
      </c>
      <c r="E98" s="38">
        <f>F55</f>
        <v>0</v>
      </c>
    </row>
    <row r="99" spans="2:5" ht="33.75" thickBot="1" x14ac:dyDescent="0.3">
      <c r="B99" s="36" t="s">
        <v>64</v>
      </c>
      <c r="C99" s="42"/>
      <c r="D99" s="38">
        <f>E92</f>
        <v>0</v>
      </c>
      <c r="E99" s="38">
        <f>F92</f>
        <v>0</v>
      </c>
    </row>
    <row r="100" spans="2:5" ht="17.25" thickBot="1" x14ac:dyDescent="0.3">
      <c r="B100" s="31" t="s">
        <v>51</v>
      </c>
      <c r="C100" s="43"/>
      <c r="D100" s="38">
        <f>D98+D99</f>
        <v>0</v>
      </c>
      <c r="E100" s="38">
        <f>E98+E99</f>
        <v>0</v>
      </c>
    </row>
    <row r="105" spans="2:5" x14ac:dyDescent="0.25">
      <c r="E105" s="27"/>
    </row>
  </sheetData>
  <mergeCells count="17">
    <mergeCell ref="B27:B31"/>
    <mergeCell ref="K61:L61"/>
    <mergeCell ref="E77:F77"/>
    <mergeCell ref="G77:J77"/>
    <mergeCell ref="K77:L77"/>
    <mergeCell ref="B32:B36"/>
    <mergeCell ref="B47:B52"/>
    <mergeCell ref="B37:B42"/>
    <mergeCell ref="E61:F61"/>
    <mergeCell ref="G61:J61"/>
    <mergeCell ref="B59:D59"/>
    <mergeCell ref="B75:D75"/>
    <mergeCell ref="B1:D1"/>
    <mergeCell ref="E4:F4"/>
    <mergeCell ref="B6:B13"/>
    <mergeCell ref="B14:B21"/>
    <mergeCell ref="B22:B26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2018-12-18T12:58:20Z</dcterms:created>
  <dcterms:modified xsi:type="dcterms:W3CDTF">2019-07-24T11:36:59Z</dcterms:modified>
</cp:coreProperties>
</file>