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/>
  <mc:AlternateContent xmlns:mc="http://schemas.openxmlformats.org/markup-compatibility/2006">
    <mc:Choice Requires="x15">
      <x15ac:absPath xmlns:x15ac="http://schemas.microsoft.com/office/spreadsheetml/2010/11/ac" url="/Users/katarinabednarikova/Dropbox (ADVAL spol s r.o.)/ADVAL Shared Katka/NUCEM/2021 - Testovanie 5-9/Sutazne_podklady/Final_zverejnenie/"/>
    </mc:Choice>
  </mc:AlternateContent>
  <xr:revisionPtr revIDLastSave="0" documentId="13_ncr:1_{C63BBADE-208D-364E-ADF1-DC62D34DBD01}" xr6:coauthVersionLast="46" xr6:coauthVersionMax="46" xr10:uidLastSave="{00000000-0000-0000-0000-000000000000}"/>
  <bookViews>
    <workbookView xWindow="0" yWindow="500" windowWidth="33600" windowHeight="19340" xr2:uid="{00000000-000D-0000-FFFF-FFFF00000000}"/>
  </bookViews>
  <sheets>
    <sheet name="cennik" sheetId="4" r:id="rId1"/>
  </sheets>
  <definedNames>
    <definedName name="_xlnm.Print_Area" localSheetId="0">cennik!$A$1:$AG$48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3" i="4" l="1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J38" i="4"/>
  <c r="J39" i="4"/>
  <c r="AD10" i="4" l="1"/>
  <c r="AD11" i="4"/>
  <c r="AE11" i="4" s="1"/>
  <c r="AD12" i="4"/>
  <c r="AE12" i="4" s="1"/>
  <c r="AD13" i="4"/>
  <c r="AD14" i="4"/>
  <c r="AD15" i="4"/>
  <c r="AE15" i="4" s="1"/>
  <c r="AD16" i="4"/>
  <c r="AE16" i="4" s="1"/>
  <c r="AD17" i="4"/>
  <c r="AD18" i="4"/>
  <c r="AD19" i="4"/>
  <c r="AD20" i="4"/>
  <c r="AE20" i="4" s="1"/>
  <c r="AD21" i="4"/>
  <c r="AE21" i="4" s="1"/>
  <c r="AD22" i="4"/>
  <c r="AE22" i="4" s="1"/>
  <c r="AD23" i="4"/>
  <c r="AD24" i="4"/>
  <c r="AD25" i="4"/>
  <c r="AD26" i="4"/>
  <c r="AE26" i="4" s="1"/>
  <c r="AD27" i="4"/>
  <c r="AD28" i="4"/>
  <c r="AD29" i="4"/>
  <c r="AD30" i="4"/>
  <c r="AD31" i="4"/>
  <c r="AD32" i="4"/>
  <c r="AE32" i="4" s="1"/>
  <c r="AD33" i="4"/>
  <c r="AE33" i="4" s="1"/>
  <c r="AD34" i="4"/>
  <c r="AE34" i="4" s="1"/>
  <c r="AD35" i="4"/>
  <c r="AD36" i="4"/>
  <c r="AD37" i="4"/>
  <c r="AD38" i="4"/>
  <c r="AD39" i="4"/>
  <c r="AE39" i="4" s="1"/>
  <c r="AD40" i="4"/>
  <c r="AD41" i="4"/>
  <c r="AE41" i="4" s="1"/>
  <c r="AD42" i="4"/>
  <c r="AC10" i="4"/>
  <c r="AC11" i="4"/>
  <c r="AC12" i="4"/>
  <c r="AC13" i="4"/>
  <c r="AC14" i="4"/>
  <c r="AC15" i="4"/>
  <c r="AC16" i="4"/>
  <c r="AC17" i="4"/>
  <c r="AC18" i="4"/>
  <c r="AC19" i="4"/>
  <c r="AE19" i="4" s="1"/>
  <c r="AC20" i="4"/>
  <c r="AC21" i="4"/>
  <c r="AC22" i="4"/>
  <c r="AC23" i="4"/>
  <c r="AC24" i="4"/>
  <c r="AC25" i="4"/>
  <c r="AC26" i="4"/>
  <c r="AC27" i="4"/>
  <c r="AC28" i="4"/>
  <c r="AC29" i="4"/>
  <c r="AC30" i="4"/>
  <c r="AC31" i="4"/>
  <c r="AE31" i="4" s="1"/>
  <c r="AC32" i="4"/>
  <c r="AC33" i="4"/>
  <c r="AC34" i="4"/>
  <c r="AC35" i="4"/>
  <c r="AE35" i="4" s="1"/>
  <c r="AC36" i="4"/>
  <c r="AC37" i="4"/>
  <c r="AC38" i="4"/>
  <c r="AC39" i="4"/>
  <c r="AC40" i="4"/>
  <c r="AC41" i="4"/>
  <c r="AC42" i="4"/>
  <c r="AE40" i="4" l="1"/>
  <c r="AE28" i="4"/>
  <c r="AE27" i="4"/>
  <c r="AE14" i="4"/>
  <c r="AE25" i="4"/>
  <c r="AE13" i="4"/>
  <c r="AE36" i="4"/>
  <c r="AE24" i="4"/>
  <c r="AE23" i="4"/>
  <c r="AE10" i="4"/>
  <c r="AE42" i="4"/>
  <c r="AE30" i="4"/>
  <c r="AE29" i="4"/>
  <c r="AE17" i="4"/>
  <c r="AE18" i="4"/>
  <c r="AE38" i="4"/>
  <c r="AE37" i="4"/>
  <c r="S24" i="4"/>
  <c r="S27" i="4"/>
  <c r="S28" i="4"/>
  <c r="S31" i="4"/>
  <c r="R10" i="4"/>
  <c r="R11" i="4"/>
  <c r="R12" i="4"/>
  <c r="S12" i="4" s="1"/>
  <c r="R13" i="4"/>
  <c r="S13" i="4" s="1"/>
  <c r="R14" i="4"/>
  <c r="R15" i="4"/>
  <c r="R16" i="4"/>
  <c r="S16" i="4" s="1"/>
  <c r="R17" i="4"/>
  <c r="R18" i="4"/>
  <c r="S18" i="4" s="1"/>
  <c r="R19" i="4"/>
  <c r="S19" i="4" s="1"/>
  <c r="R20" i="4"/>
  <c r="S20" i="4" s="1"/>
  <c r="R21" i="4"/>
  <c r="R22" i="4"/>
  <c r="R23" i="4"/>
  <c r="R24" i="4"/>
  <c r="R25" i="4"/>
  <c r="R26" i="4"/>
  <c r="R27" i="4"/>
  <c r="R28" i="4"/>
  <c r="R29" i="4"/>
  <c r="S29" i="4" s="1"/>
  <c r="R30" i="4"/>
  <c r="S30" i="4" s="1"/>
  <c r="R31" i="4"/>
  <c r="R32" i="4"/>
  <c r="S32" i="4" s="1"/>
  <c r="R33" i="4"/>
  <c r="R34" i="4"/>
  <c r="R35" i="4"/>
  <c r="R36" i="4"/>
  <c r="R37" i="4"/>
  <c r="R38" i="4"/>
  <c r="R39" i="4"/>
  <c r="S39" i="4" s="1"/>
  <c r="R40" i="4"/>
  <c r="R41" i="4"/>
  <c r="S41" i="4" s="1"/>
  <c r="R42" i="4"/>
  <c r="S42" i="4" s="1"/>
  <c r="Q10" i="4"/>
  <c r="Q11" i="4"/>
  <c r="Q12" i="4"/>
  <c r="Q13" i="4"/>
  <c r="Q14" i="4"/>
  <c r="Q15" i="4"/>
  <c r="Q16" i="4"/>
  <c r="Q17" i="4"/>
  <c r="Q18" i="4"/>
  <c r="Q19" i="4"/>
  <c r="Q20" i="4"/>
  <c r="Q21" i="4"/>
  <c r="S21" i="4" s="1"/>
  <c r="Q22" i="4"/>
  <c r="Q23" i="4"/>
  <c r="S23" i="4" s="1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X10" i="4"/>
  <c r="X11" i="4"/>
  <c r="X12" i="4"/>
  <c r="Y12" i="4" s="1"/>
  <c r="X13" i="4"/>
  <c r="X14" i="4"/>
  <c r="Y14" i="4" s="1"/>
  <c r="X15" i="4"/>
  <c r="X16" i="4"/>
  <c r="X17" i="4"/>
  <c r="X18" i="4"/>
  <c r="Y18" i="4" s="1"/>
  <c r="X19" i="4"/>
  <c r="X20" i="4"/>
  <c r="X21" i="4"/>
  <c r="X22" i="4"/>
  <c r="X23" i="4"/>
  <c r="X24" i="4"/>
  <c r="Y24" i="4" s="1"/>
  <c r="X25" i="4"/>
  <c r="Y25" i="4" s="1"/>
  <c r="X26" i="4"/>
  <c r="Y26" i="4" s="1"/>
  <c r="X27" i="4"/>
  <c r="X28" i="4"/>
  <c r="X29" i="4"/>
  <c r="X30" i="4"/>
  <c r="X31" i="4"/>
  <c r="X32" i="4"/>
  <c r="Y32" i="4" s="1"/>
  <c r="X33" i="4"/>
  <c r="X34" i="4"/>
  <c r="X35" i="4"/>
  <c r="X36" i="4"/>
  <c r="Y36" i="4" s="1"/>
  <c r="X37" i="4"/>
  <c r="X38" i="4"/>
  <c r="X39" i="4"/>
  <c r="X40" i="4"/>
  <c r="X41" i="4"/>
  <c r="X42" i="4"/>
  <c r="W10" i="4"/>
  <c r="W11" i="4"/>
  <c r="Y11" i="4" s="1"/>
  <c r="W12" i="4"/>
  <c r="W13" i="4"/>
  <c r="W14" i="4"/>
  <c r="W15" i="4"/>
  <c r="Y15" i="4" s="1"/>
  <c r="W16" i="4"/>
  <c r="W17" i="4"/>
  <c r="W18" i="4"/>
  <c r="W19" i="4"/>
  <c r="W20" i="4"/>
  <c r="W21" i="4"/>
  <c r="W22" i="4"/>
  <c r="W23" i="4"/>
  <c r="Y23" i="4" s="1"/>
  <c r="W24" i="4"/>
  <c r="W25" i="4"/>
  <c r="W26" i="4"/>
  <c r="W27" i="4"/>
  <c r="Y27" i="4" s="1"/>
  <c r="W28" i="4"/>
  <c r="W29" i="4"/>
  <c r="W30" i="4"/>
  <c r="W31" i="4"/>
  <c r="W32" i="4"/>
  <c r="W33" i="4"/>
  <c r="W34" i="4"/>
  <c r="W35" i="4"/>
  <c r="Y35" i="4" s="1"/>
  <c r="W36" i="4"/>
  <c r="W37" i="4"/>
  <c r="W38" i="4"/>
  <c r="W39" i="4"/>
  <c r="Y39" i="4" s="1"/>
  <c r="W40" i="4"/>
  <c r="W41" i="4"/>
  <c r="W42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40" i="4"/>
  <c r="J41" i="4"/>
  <c r="J42" i="4"/>
  <c r="L10" i="4"/>
  <c r="L11" i="4"/>
  <c r="M11" i="4" s="1"/>
  <c r="L12" i="4"/>
  <c r="M12" i="4" s="1"/>
  <c r="L13" i="4"/>
  <c r="L14" i="4"/>
  <c r="L15" i="4"/>
  <c r="L16" i="4"/>
  <c r="M16" i="4" s="1"/>
  <c r="L17" i="4"/>
  <c r="L18" i="4"/>
  <c r="M18" i="4" s="1"/>
  <c r="L19" i="4"/>
  <c r="L20" i="4"/>
  <c r="L21" i="4"/>
  <c r="L22" i="4"/>
  <c r="M22" i="4" s="1"/>
  <c r="L23" i="4"/>
  <c r="M23" i="4" s="1"/>
  <c r="L24" i="4"/>
  <c r="M24" i="4" s="1"/>
  <c r="L25" i="4"/>
  <c r="L26" i="4"/>
  <c r="L27" i="4"/>
  <c r="L28" i="4"/>
  <c r="M28" i="4" s="1"/>
  <c r="L29" i="4"/>
  <c r="L30" i="4"/>
  <c r="L31" i="4"/>
  <c r="L32" i="4"/>
  <c r="L33" i="4"/>
  <c r="L34" i="4"/>
  <c r="L35" i="4"/>
  <c r="M35" i="4" s="1"/>
  <c r="L36" i="4"/>
  <c r="M36" i="4" s="1"/>
  <c r="L37" i="4"/>
  <c r="L38" i="4"/>
  <c r="L39" i="4"/>
  <c r="L40" i="4"/>
  <c r="M40" i="4" s="1"/>
  <c r="L41" i="4"/>
  <c r="L42" i="4"/>
  <c r="K10" i="4"/>
  <c r="K11" i="4"/>
  <c r="K12" i="4"/>
  <c r="K13" i="4"/>
  <c r="K14" i="4"/>
  <c r="K15" i="4"/>
  <c r="M15" i="4" s="1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M31" i="4" s="1"/>
  <c r="K32" i="4"/>
  <c r="K33" i="4"/>
  <c r="K34" i="4"/>
  <c r="K35" i="4"/>
  <c r="K36" i="4"/>
  <c r="K37" i="4"/>
  <c r="K38" i="4"/>
  <c r="K39" i="4"/>
  <c r="M39" i="4" s="1"/>
  <c r="K40" i="4"/>
  <c r="K41" i="4"/>
  <c r="K42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J43" i="4"/>
  <c r="J9" i="4"/>
  <c r="J8" i="4"/>
  <c r="AF24" i="4" l="1"/>
  <c r="M32" i="4"/>
  <c r="M20" i="4"/>
  <c r="Y22" i="4"/>
  <c r="Y10" i="4"/>
  <c r="S40" i="4"/>
  <c r="AF40" i="4" s="1"/>
  <c r="M19" i="4"/>
  <c r="AF19" i="4" s="1"/>
  <c r="Y21" i="4"/>
  <c r="S15" i="4"/>
  <c r="AF15" i="4" s="1"/>
  <c r="Y20" i="4"/>
  <c r="AF20" i="4" s="1"/>
  <c r="S38" i="4"/>
  <c r="AF38" i="4" s="1"/>
  <c r="S26" i="4"/>
  <c r="AF26" i="4" s="1"/>
  <c r="S14" i="4"/>
  <c r="M27" i="4"/>
  <c r="S11" i="4"/>
  <c r="M14" i="4"/>
  <c r="Y31" i="4"/>
  <c r="Y19" i="4"/>
  <c r="Y40" i="4"/>
  <c r="Y28" i="4"/>
  <c r="AF28" i="4" s="1"/>
  <c r="Y16" i="4"/>
  <c r="AF16" i="4" s="1"/>
  <c r="S25" i="4"/>
  <c r="AF25" i="4" s="1"/>
  <c r="S34" i="4"/>
  <c r="S22" i="4"/>
  <c r="AF22" i="4" s="1"/>
  <c r="S10" i="4"/>
  <c r="M26" i="4"/>
  <c r="S33" i="4"/>
  <c r="AF33" i="4" s="1"/>
  <c r="AF27" i="4"/>
  <c r="AF11" i="4"/>
  <c r="AF12" i="4"/>
  <c r="M25" i="4"/>
  <c r="M21" i="4"/>
  <c r="M17" i="4"/>
  <c r="M13" i="4"/>
  <c r="AF13" i="4" s="1"/>
  <c r="S17" i="4"/>
  <c r="AF23" i="4"/>
  <c r="Y17" i="4"/>
  <c r="Y13" i="4"/>
  <c r="AF18" i="4"/>
  <c r="AF14" i="4"/>
  <c r="AF21" i="4"/>
  <c r="AF31" i="4"/>
  <c r="M42" i="4"/>
  <c r="M38" i="4"/>
  <c r="M30" i="4"/>
  <c r="Y38" i="4"/>
  <c r="Y30" i="4"/>
  <c r="AF30" i="4" s="1"/>
  <c r="M41" i="4"/>
  <c r="M37" i="4"/>
  <c r="M33" i="4"/>
  <c r="M29" i="4"/>
  <c r="Y41" i="4"/>
  <c r="Y33" i="4"/>
  <c r="Y29" i="4"/>
  <c r="S35" i="4"/>
  <c r="AF35" i="4" s="1"/>
  <c r="S37" i="4"/>
  <c r="M34" i="4"/>
  <c r="Y42" i="4"/>
  <c r="Y34" i="4"/>
  <c r="S36" i="4"/>
  <c r="AF36" i="4" s="1"/>
  <c r="AF32" i="4"/>
  <c r="Y37" i="4"/>
  <c r="AF39" i="4"/>
  <c r="M10" i="4"/>
  <c r="AF10" i="4" s="1"/>
  <c r="F34" i="4"/>
  <c r="AF17" i="4" l="1"/>
  <c r="AF42" i="4"/>
  <c r="AF41" i="4"/>
  <c r="AF29" i="4"/>
  <c r="AF37" i="4"/>
  <c r="AF34" i="4"/>
  <c r="X9" i="4"/>
  <c r="X43" i="4"/>
  <c r="W9" i="4"/>
  <c r="W43" i="4"/>
  <c r="X8" i="4"/>
  <c r="W8" i="4"/>
  <c r="AC9" i="4"/>
  <c r="AC43" i="4"/>
  <c r="AD9" i="4"/>
  <c r="AD43" i="4"/>
  <c r="AD8" i="4"/>
  <c r="AC8" i="4"/>
  <c r="L43" i="4" l="1"/>
  <c r="L9" i="4"/>
  <c r="K9" i="4"/>
  <c r="K43" i="4"/>
  <c r="L8" i="4"/>
  <c r="K8" i="4"/>
  <c r="F8" i="4"/>
  <c r="Q8" i="4"/>
  <c r="R8" i="4"/>
  <c r="F9" i="4"/>
  <c r="Q9" i="4"/>
  <c r="R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5" i="4"/>
  <c r="F36" i="4"/>
  <c r="F37" i="4"/>
  <c r="F38" i="4"/>
  <c r="F39" i="4"/>
  <c r="F40" i="4"/>
  <c r="F41" i="4"/>
  <c r="F42" i="4"/>
  <c r="F43" i="4"/>
  <c r="Q43" i="4"/>
  <c r="R43" i="4"/>
  <c r="S43" i="4" l="1"/>
  <c r="S9" i="4"/>
  <c r="S8" i="4"/>
  <c r="M9" i="4"/>
  <c r="L44" i="4"/>
  <c r="L45" i="4" s="1"/>
  <c r="L46" i="4" s="1"/>
  <c r="Y43" i="4"/>
  <c r="R44" i="4"/>
  <c r="R45" i="4" s="1"/>
  <c r="R46" i="4" s="1"/>
  <c r="K44" i="4"/>
  <c r="K45" i="4" s="1"/>
  <c r="K46" i="4" s="1"/>
  <c r="Y9" i="4"/>
  <c r="Q44" i="4"/>
  <c r="Q45" i="4" s="1"/>
  <c r="Q46" i="4" s="1"/>
  <c r="M43" i="4"/>
  <c r="M8" i="4"/>
  <c r="S44" i="4" l="1"/>
  <c r="M44" i="4"/>
  <c r="M45" i="4" s="1"/>
  <c r="M46" i="4" s="1"/>
  <c r="X44" i="4"/>
  <c r="X45" i="4" s="1"/>
  <c r="X46" i="4" s="1"/>
  <c r="W44" i="4"/>
  <c r="W45" i="4" s="1"/>
  <c r="W46" i="4" s="1"/>
  <c r="Y8" i="4"/>
  <c r="S45" i="4" l="1"/>
  <c r="S46" i="4" s="1"/>
  <c r="Y44" i="4"/>
  <c r="Y45" i="4" s="1"/>
  <c r="Y46" i="4" s="1"/>
  <c r="AE43" i="4"/>
  <c r="AF43" i="4" s="1"/>
  <c r="AC44" i="4"/>
  <c r="AC45" i="4" s="1"/>
  <c r="AC46" i="4" s="1"/>
  <c r="AD44" i="4"/>
  <c r="AD45" i="4" s="1"/>
  <c r="AD46" i="4" s="1"/>
  <c r="AE8" i="4"/>
  <c r="AF8" i="4" s="1"/>
  <c r="AE9" i="4"/>
  <c r="AF9" i="4" s="1"/>
  <c r="AE44" i="4" l="1"/>
  <c r="AE45" i="4" s="1"/>
  <c r="AE46" i="4" s="1"/>
  <c r="AF44" i="4"/>
  <c r="AF45" i="4" s="1"/>
  <c r="AF46" i="4" s="1"/>
</calcChain>
</file>

<file path=xl/sharedStrings.xml><?xml version="1.0" encoding="utf-8"?>
<sst xmlns="http://schemas.openxmlformats.org/spreadsheetml/2006/main" count="133" uniqueCount="92">
  <si>
    <t>Činnosť</t>
  </si>
  <si>
    <t xml:space="preserve">Prevádzka hotline pre školy </t>
  </si>
  <si>
    <t>hod.</t>
  </si>
  <si>
    <t>2.1.</t>
  </si>
  <si>
    <t>ks</t>
  </si>
  <si>
    <t>2.3.</t>
  </si>
  <si>
    <t xml:space="preserve">Rozbaľovanie, triedenie a evidencia zásielok zo škôl </t>
  </si>
  <si>
    <t>návrh</t>
  </si>
  <si>
    <t xml:space="preserve">Spracovanie exportov verifikovaných výstupov, vytvorenie konečnej výsledkovej databázy </t>
  </si>
  <si>
    <t>Bezpečnostné obálky</t>
  </si>
  <si>
    <t>Papierové obálky</t>
  </si>
  <si>
    <t>Por. č.</t>
  </si>
  <si>
    <t>2.6.</t>
  </si>
  <si>
    <t>2.7.</t>
  </si>
  <si>
    <t>2.8.</t>
  </si>
  <si>
    <t>2.9.</t>
  </si>
  <si>
    <t>Príprava a tlač štítkov s QR kódmi pre OH</t>
  </si>
  <si>
    <t>4.1.</t>
  </si>
  <si>
    <t>4.2.</t>
  </si>
  <si>
    <t>6.3.</t>
  </si>
  <si>
    <t>6.4.</t>
  </si>
  <si>
    <t>Dodanie predmetu zákazky do/z miesta plnenia</t>
  </si>
  <si>
    <t>3.1.</t>
  </si>
  <si>
    <t>3.2.</t>
  </si>
  <si>
    <t>6.8.</t>
  </si>
  <si>
    <t>6.9.</t>
  </si>
  <si>
    <t xml:space="preserve">Spracovanie OH - označenie testov elektronickým podpisom - základný počet </t>
  </si>
  <si>
    <t xml:space="preserve">Spracovanie OH - označenie testov elektronickým podpisom  - zvyšný počet </t>
  </si>
  <si>
    <t>Ďalšie služby technickej podpory</t>
  </si>
  <si>
    <t>Obaly na archiváciu dokumentov (A4, prešpán s gumičkou)</t>
  </si>
  <si>
    <t>Grafické návrhy OH a TZ a príprava na tlač</t>
  </si>
  <si>
    <t>2.2.</t>
  </si>
  <si>
    <t>Bezpečnostné pásky</t>
  </si>
  <si>
    <t>Grafické návrhy kontrolných štítkov a lístkov</t>
  </si>
  <si>
    <t>5.1.</t>
  </si>
  <si>
    <t>5.2.</t>
  </si>
  <si>
    <t xml:space="preserve">Tlač OH (samoprepis 2/0,1/1) - prvých </t>
  </si>
  <si>
    <t>Tlač OH (samoprepis 2/0,1/1) - zvyšných</t>
  </si>
  <si>
    <t>3.3.</t>
  </si>
  <si>
    <t>3.4.</t>
  </si>
  <si>
    <t xml:space="preserve">Koordinácia a riadenie projektu, riadenie kvality, zabezpečenie dôvernosti pri tlači a manipulácii s dátami a dokumentmi, pracovné cesty, doprava dokumentov </t>
  </si>
  <si>
    <t>Balenie, príprava na distribúciu a kontrola zásielok pre školy</t>
  </si>
  <si>
    <t>Evidencia TZ</t>
  </si>
  <si>
    <t>4.3.</t>
  </si>
  <si>
    <t>Tlač kontrolných štítkov, lístkov</t>
  </si>
  <si>
    <t>6.11.</t>
  </si>
  <si>
    <t>6.10.</t>
  </si>
  <si>
    <t>Tlač TZ pre T5 (12 strán, 2/2, ochranné prvky) - zvyšných</t>
  </si>
  <si>
    <t xml:space="preserve">Tlač TZ pre T5 (12 strán, 2/2, ochranné prvky) - prvých </t>
  </si>
  <si>
    <t xml:space="preserve">Jednotková cena 
s DPH </t>
  </si>
  <si>
    <r>
      <t> </t>
    </r>
    <r>
      <rPr>
        <b/>
        <sz val="11"/>
        <color rgb="FF000000"/>
        <rFont val="Calibri"/>
        <family val="2"/>
        <charset val="238"/>
        <scheme val="minor"/>
      </rPr>
      <t>Celková cena</t>
    </r>
  </si>
  <si>
    <t>6.1.</t>
  </si>
  <si>
    <t>6.2.</t>
  </si>
  <si>
    <t>6.6.</t>
  </si>
  <si>
    <t>6.7.</t>
  </si>
  <si>
    <t>6.5.</t>
  </si>
  <si>
    <t>2.4.</t>
  </si>
  <si>
    <t>2.5.</t>
  </si>
  <si>
    <t xml:space="preserve">Tlač TZ pre T9 (12 strán, 2/2, ochranné prvky) - prvých </t>
  </si>
  <si>
    <t>Tlač TZ pre T9 (12 strán, 2/2, ochranné prvky) - zvyšných</t>
  </si>
  <si>
    <t>DPH (20%)</t>
  </si>
  <si>
    <t>Konečná cena cena s DPH</t>
  </si>
  <si>
    <t>Tlač sprievodných listov, pokynov, protokolov o priebehu testovania</t>
  </si>
  <si>
    <t xml:space="preserve">Jednotková 
cena bez DPH </t>
  </si>
  <si>
    <t>Výška 
DPH v %</t>
  </si>
  <si>
    <t>Merná 
jednotka</t>
  </si>
  <si>
    <t>Celková cena
bez DPH
rok 2021</t>
  </si>
  <si>
    <t>Celková cena
bez DPH
SPOLU</t>
  </si>
  <si>
    <t>Testovanie 5 2022</t>
  </si>
  <si>
    <t>Testovanie 9 2022</t>
  </si>
  <si>
    <t>Cenník na obdobie 11/2021 - 10/2023</t>
  </si>
  <si>
    <t>Testovanie 9 2023</t>
  </si>
  <si>
    <t>Testovanie 5 2023</t>
  </si>
  <si>
    <t>Celková cena
bez DPH
rok 2022</t>
  </si>
  <si>
    <t>Celková cena
bez DPH
rok 2023</t>
  </si>
  <si>
    <t>Tlač TZ (8 strán, 2/2, ochranné prvky)</t>
  </si>
  <si>
    <t xml:space="preserve">Spracovanie OH z matematiky - Testovanie 9 technológiou skenovania a rozpoznávania znakov A4 (alfanumerické znaky a zaškrtávacie polia) - základný počet </t>
  </si>
  <si>
    <t xml:space="preserve">Spracovanie OH z matematiky - Testovanie 9 technológiou skenovania a rozpoznávania znakov A4 (alfanumerické znaky a zaškrtávacie polia) - zvyšný počet </t>
  </si>
  <si>
    <t xml:space="preserve">Spracovanie OH z matematiky - Testovanie 5 technológiou skenovania a rozpoznávania znakov A4 (alfanumerické znaky a zaškrtávacie polia) - základný počet </t>
  </si>
  <si>
    <t xml:space="preserve">Spracovanie OH z matematiky - Testovanie 5 technológiou skenovania a rozpoznávania znakov A4 (alfanumerické znaky a zaškrtávacie polia) - zvyšný počet </t>
  </si>
  <si>
    <t xml:space="preserve">Spracovanie OH z UJL - Testovanie 9 technológiou skenovania a rozpoznávania znakov A4 (numerické znaky a zaškrtávacie polia)  </t>
  </si>
  <si>
    <t xml:space="preserve">Spracovanie OH zo SJL, MJL - Testovanie 5  technológiou skenovania a rozpoznávania znakov A4 (alfanumerické znaky, zaškrtávacie polia a vyhodnotenie úloh s krátkou slovnou žiackou odpoveďou) - zvyšný počet </t>
  </si>
  <si>
    <t xml:space="preserve">Spracovanie OH zo SJL, MJL - Testovanie 5 technológiou skenovania a rozpoznávania znakov A4 (alfanumerické znaky, zaškrtávacie polia a vyhodnotenie úloh s krátkou slovnou žiackou odpoveďou) - základný počet </t>
  </si>
  <si>
    <t>6.12.</t>
  </si>
  <si>
    <t xml:space="preserve">Spracovanie OH zo SJL, MJL - Testovanie 9  technológiou skenovania a rozpoznávania znakov A4 (alfanumerické znaky, zaškrtávacie polia a vyhodnotenie úloh s krátkou slovnou žiackou odpoveďou) - zvyšný počet </t>
  </si>
  <si>
    <t xml:space="preserve">Spracovanie OH zo SJL, MJL - Testovanie 9 technológiou skenovania a rozpoznávania znakov A4 (alfanumerické znaky, zaškrtávacie polia a vyhodnotenie úloh s krátkou slovnou žiackou odpoveďou) - základný počet </t>
  </si>
  <si>
    <t xml:space="preserve">Spracovanie OH zo SJSL - Testovanie 9 technológiou skenovania a rozpoznávania znakov A4 (alfanumerické znaky, zaškrtávacie polia a vyhodnotenie úloh s krátkou slovnou žiackou odpoveďou) </t>
  </si>
  <si>
    <t>Celková cena 
bez DPH</t>
  </si>
  <si>
    <t>T9 2022
(predpokladaný max. počet)</t>
  </si>
  <si>
    <t>T5 2022
(predpokladaný max. počet)</t>
  </si>
  <si>
    <t>T9 2023
(predpokladaný max. počet)</t>
  </si>
  <si>
    <t>T5 2023
(predpokladaný max. počet)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</si>
</sst>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.0000\ [$€-1]"/>
    <numFmt numFmtId="167" formatCode="#,##0.00\ [$€-1]"/>
  </numFmts>
  <fonts count="10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 applyFill="1"/>
    <xf numFmtId="0" fontId="0" fillId="2" borderId="0" xfId="0" applyFill="1"/>
    <xf numFmtId="0" fontId="8" fillId="0" borderId="0" xfId="0" applyFont="1" applyAlignment="1"/>
    <xf numFmtId="0" fontId="7" fillId="0" borderId="0" xfId="0" applyFont="1" applyAlignment="1"/>
    <xf numFmtId="0" fontId="1" fillId="0" borderId="0" xfId="0" applyFont="1" applyAlignment="1"/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9" fillId="0" borderId="0" xfId="0" applyFont="1" applyAlignment="1"/>
    <xf numFmtId="165" fontId="2" fillId="0" borderId="5" xfId="1" applyNumberFormat="1" applyFont="1" applyFill="1" applyBorder="1" applyAlignment="1">
      <alignment horizontal="right" vertical="center"/>
    </xf>
    <xf numFmtId="165" fontId="2" fillId="0" borderId="8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righ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65" fontId="6" fillId="0" borderId="6" xfId="1" applyNumberFormat="1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65" fontId="6" fillId="0" borderId="6" xfId="1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" fontId="5" fillId="0" borderId="1" xfId="0" applyNumberFormat="1" applyFont="1" applyFill="1" applyBorder="1" applyAlignment="1">
      <alignment horizontal="center" vertical="center" wrapText="1"/>
    </xf>
    <xf numFmtId="165" fontId="6" fillId="0" borderId="7" xfId="1" applyNumberFormat="1" applyFont="1" applyFill="1" applyBorder="1" applyAlignment="1">
      <alignment horizontal="right" vertical="center"/>
    </xf>
    <xf numFmtId="165" fontId="2" fillId="0" borderId="9" xfId="1" applyNumberFormat="1" applyFont="1" applyFill="1" applyBorder="1" applyAlignment="1">
      <alignment horizontal="right" vertical="center"/>
    </xf>
    <xf numFmtId="166" fontId="0" fillId="2" borderId="0" xfId="0" applyNumberFormat="1" applyFill="1" applyAlignment="1"/>
    <xf numFmtId="166" fontId="7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 applyAlignment="1"/>
    <xf numFmtId="166" fontId="2" fillId="0" borderId="8" xfId="1" applyNumberFormat="1" applyFont="1" applyFill="1" applyBorder="1" applyAlignment="1">
      <alignment horizontal="right" vertical="center"/>
    </xf>
    <xf numFmtId="166" fontId="0" fillId="0" borderId="24" xfId="0" applyNumberFormat="1" applyFont="1" applyFill="1" applyBorder="1" applyAlignment="1">
      <alignment vertical="center" wrapText="1"/>
    </xf>
    <xf numFmtId="166" fontId="2" fillId="0" borderId="2" xfId="1" applyNumberFormat="1" applyFont="1" applyFill="1" applyBorder="1" applyAlignment="1">
      <alignment horizontal="right" vertical="center"/>
    </xf>
    <xf numFmtId="166" fontId="2" fillId="0" borderId="27" xfId="1" applyNumberFormat="1" applyFont="1" applyFill="1" applyBorder="1" applyAlignment="1">
      <alignment horizontal="right" vertical="center"/>
    </xf>
    <xf numFmtId="166" fontId="0" fillId="0" borderId="6" xfId="0" applyNumberFormat="1" applyFont="1" applyFill="1" applyBorder="1" applyAlignment="1">
      <alignment vertical="center" wrapText="1"/>
    </xf>
    <xf numFmtId="166" fontId="5" fillId="0" borderId="25" xfId="0" applyNumberFormat="1" applyFont="1" applyFill="1" applyBorder="1" applyAlignment="1">
      <alignment horizontal="center" vertical="center" wrapText="1"/>
    </xf>
    <xf numFmtId="166" fontId="2" fillId="0" borderId="6" xfId="1" applyNumberFormat="1" applyFont="1" applyFill="1" applyBorder="1" applyAlignment="1">
      <alignment horizontal="right" vertical="center"/>
    </xf>
    <xf numFmtId="166" fontId="2" fillId="0" borderId="1" xfId="1" applyNumberFormat="1" applyFont="1" applyFill="1" applyBorder="1" applyAlignment="1">
      <alignment horizontal="right" vertical="center"/>
    </xf>
    <xf numFmtId="166" fontId="0" fillId="0" borderId="27" xfId="0" applyNumberFormat="1" applyFont="1" applyFill="1" applyBorder="1" applyAlignment="1">
      <alignment vertical="center" wrapText="1"/>
    </xf>
    <xf numFmtId="166" fontId="2" fillId="0" borderId="9" xfId="1" applyNumberFormat="1" applyFont="1" applyFill="1" applyBorder="1" applyAlignment="1">
      <alignment horizontal="right" vertical="center"/>
    </xf>
    <xf numFmtId="166" fontId="0" fillId="0" borderId="35" xfId="0" applyNumberFormat="1" applyFont="1" applyFill="1" applyBorder="1" applyAlignment="1">
      <alignment vertical="center" wrapText="1"/>
    </xf>
    <xf numFmtId="166" fontId="2" fillId="0" borderId="19" xfId="1" applyNumberFormat="1" applyFont="1" applyFill="1" applyBorder="1" applyAlignment="1">
      <alignment horizontal="right" vertical="center"/>
    </xf>
    <xf numFmtId="166" fontId="2" fillId="0" borderId="35" xfId="1" applyNumberFormat="1" applyFont="1" applyFill="1" applyBorder="1" applyAlignment="1">
      <alignment horizontal="right" vertical="center"/>
    </xf>
    <xf numFmtId="166" fontId="5" fillId="0" borderId="24" xfId="0" applyNumberFormat="1" applyFont="1" applyFill="1" applyBorder="1" applyAlignment="1">
      <alignment horizontal="center" vertical="center" wrapText="1"/>
    </xf>
    <xf numFmtId="166" fontId="0" fillId="0" borderId="21" xfId="1" applyNumberFormat="1" applyFont="1" applyBorder="1" applyAlignment="1">
      <alignment horizontal="right"/>
    </xf>
    <xf numFmtId="166" fontId="0" fillId="0" borderId="1" xfId="1" applyNumberFormat="1" applyFont="1" applyBorder="1" applyAlignment="1">
      <alignment horizontal="right"/>
    </xf>
    <xf numFmtId="166" fontId="0" fillId="0" borderId="25" xfId="1" applyNumberFormat="1" applyFont="1" applyBorder="1" applyAlignment="1">
      <alignment horizontal="right"/>
    </xf>
    <xf numFmtId="166" fontId="0" fillId="0" borderId="21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25" xfId="0" applyNumberFormat="1" applyBorder="1" applyAlignment="1">
      <alignment horizontal="center"/>
    </xf>
    <xf numFmtId="166" fontId="3" fillId="0" borderId="15" xfId="0" applyNumberFormat="1" applyFont="1" applyBorder="1" applyAlignment="1">
      <alignment horizontal="right"/>
    </xf>
    <xf numFmtId="166" fontId="0" fillId="0" borderId="22" xfId="1" applyNumberFormat="1" applyFont="1" applyBorder="1" applyAlignment="1">
      <alignment horizontal="right"/>
    </xf>
    <xf numFmtId="166" fontId="0" fillId="0" borderId="9" xfId="1" applyNumberFormat="1" applyFont="1" applyBorder="1" applyAlignment="1">
      <alignment horizontal="right"/>
    </xf>
    <xf numFmtId="166" fontId="0" fillId="0" borderId="26" xfId="1" applyNumberFormat="1" applyFont="1" applyBorder="1" applyAlignment="1">
      <alignment horizontal="right"/>
    </xf>
    <xf numFmtId="166" fontId="0" fillId="0" borderId="22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26" xfId="0" applyNumberFormat="1" applyBorder="1" applyAlignment="1">
      <alignment horizontal="center"/>
    </xf>
    <xf numFmtId="166" fontId="3" fillId="0" borderId="16" xfId="0" applyNumberFormat="1" applyFont="1" applyBorder="1" applyAlignment="1">
      <alignment horizontal="right"/>
    </xf>
    <xf numFmtId="166" fontId="0" fillId="2" borderId="0" xfId="0" applyNumberFormat="1" applyFill="1"/>
    <xf numFmtId="167" fontId="5" fillId="0" borderId="1" xfId="2" applyNumberFormat="1" applyFont="1" applyFill="1" applyBorder="1" applyAlignment="1">
      <alignment horizontal="center" vertical="center" wrapText="1"/>
    </xf>
    <xf numFmtId="167" fontId="0" fillId="0" borderId="1" xfId="2" applyNumberFormat="1" applyFont="1" applyFill="1" applyBorder="1" applyAlignment="1">
      <alignment horizontal="center"/>
    </xf>
    <xf numFmtId="167" fontId="2" fillId="0" borderId="1" xfId="2" applyNumberFormat="1" applyFont="1" applyFill="1" applyBorder="1" applyAlignment="1">
      <alignment horizontal="center"/>
    </xf>
    <xf numFmtId="167" fontId="6" fillId="0" borderId="1" xfId="2" applyNumberFormat="1" applyFont="1" applyFill="1" applyBorder="1" applyAlignment="1">
      <alignment horizontal="center" vertical="center" wrapText="1"/>
    </xf>
    <xf numFmtId="166" fontId="2" fillId="0" borderId="18" xfId="1" applyNumberFormat="1" applyFont="1" applyFill="1" applyBorder="1" applyAlignment="1">
      <alignment horizontal="right" vertical="center"/>
    </xf>
    <xf numFmtId="166" fontId="5" fillId="0" borderId="43" xfId="1" applyNumberFormat="1" applyFont="1" applyFill="1" applyBorder="1" applyAlignment="1">
      <alignment horizontal="right" vertical="center" wrapText="1"/>
    </xf>
    <xf numFmtId="166" fontId="5" fillId="0" borderId="2" xfId="1" applyNumberFormat="1" applyFont="1" applyFill="1" applyBorder="1" applyAlignment="1">
      <alignment horizontal="right" vertical="center" wrapText="1"/>
    </xf>
    <xf numFmtId="166" fontId="5" fillId="0" borderId="27" xfId="1" applyNumberFormat="1" applyFont="1" applyFill="1" applyBorder="1" applyAlignment="1">
      <alignment horizontal="right" vertical="center" wrapText="1"/>
    </xf>
    <xf numFmtId="166" fontId="4" fillId="2" borderId="14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166" fontId="0" fillId="0" borderId="5" xfId="0" applyNumberFormat="1" applyFont="1" applyFill="1" applyBorder="1" applyAlignment="1">
      <alignment vertical="center" wrapText="1"/>
    </xf>
    <xf numFmtId="167" fontId="5" fillId="0" borderId="8" xfId="2" applyNumberFormat="1" applyFont="1" applyFill="1" applyBorder="1" applyAlignment="1">
      <alignment horizontal="center" vertical="center" wrapText="1"/>
    </xf>
    <xf numFmtId="166" fontId="2" fillId="0" borderId="24" xfId="1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6" fontId="0" fillId="0" borderId="7" xfId="0" applyNumberFormat="1" applyFont="1" applyFill="1" applyBorder="1" applyAlignment="1">
      <alignment vertical="center" wrapText="1"/>
    </xf>
    <xf numFmtId="167" fontId="5" fillId="0" borderId="9" xfId="2" applyNumberFormat="1" applyFont="1" applyFill="1" applyBorder="1" applyAlignment="1">
      <alignment horizontal="center" vertical="center" wrapText="1"/>
    </xf>
    <xf numFmtId="166" fontId="5" fillId="0" borderId="26" xfId="0" applyNumberFormat="1" applyFont="1" applyFill="1" applyBorder="1" applyAlignment="1">
      <alignment horizontal="center" vertical="center" wrapText="1"/>
    </xf>
    <xf numFmtId="166" fontId="2" fillId="0" borderId="17" xfId="1" applyNumberFormat="1" applyFont="1" applyFill="1" applyBorder="1" applyAlignment="1">
      <alignment horizontal="right" vertical="center"/>
    </xf>
    <xf numFmtId="166" fontId="5" fillId="0" borderId="4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5" fontId="2" fillId="0" borderId="47" xfId="1" applyNumberFormat="1" applyFont="1" applyFill="1" applyBorder="1" applyAlignment="1">
      <alignment horizontal="right" vertical="center"/>
    </xf>
    <xf numFmtId="165" fontId="2" fillId="0" borderId="48" xfId="1" applyNumberFormat="1" applyFont="1" applyFill="1" applyBorder="1" applyAlignment="1">
      <alignment horizontal="right" vertical="center"/>
    </xf>
    <xf numFmtId="165" fontId="2" fillId="0" borderId="31" xfId="1" applyNumberFormat="1" applyFont="1" applyFill="1" applyBorder="1" applyAlignment="1">
      <alignment horizontal="right" vertical="center"/>
    </xf>
    <xf numFmtId="165" fontId="6" fillId="0" borderId="48" xfId="1" applyNumberFormat="1" applyFont="1" applyFill="1" applyBorder="1" applyAlignment="1">
      <alignment horizontal="right" vertical="center"/>
    </xf>
    <xf numFmtId="165" fontId="6" fillId="0" borderId="48" xfId="1" applyNumberFormat="1" applyFont="1" applyFill="1" applyBorder="1" applyAlignment="1">
      <alignment horizontal="center" vertical="center"/>
    </xf>
    <xf numFmtId="165" fontId="6" fillId="0" borderId="49" xfId="1" applyNumberFormat="1" applyFont="1" applyFill="1" applyBorder="1" applyAlignment="1">
      <alignment horizontal="right" vertical="center"/>
    </xf>
    <xf numFmtId="166" fontId="5" fillId="0" borderId="50" xfId="0" applyNumberFormat="1" applyFont="1" applyFill="1" applyBorder="1" applyAlignment="1">
      <alignment horizontal="center" vertical="center" wrapText="1"/>
    </xf>
    <xf numFmtId="166" fontId="5" fillId="0" borderId="15" xfId="0" applyNumberFormat="1" applyFont="1" applyFill="1" applyBorder="1" applyAlignment="1">
      <alignment horizontal="center" vertical="center" wrapText="1"/>
    </xf>
    <xf numFmtId="166" fontId="0" fillId="0" borderId="15" xfId="0" applyNumberFormat="1" applyFill="1" applyBorder="1" applyAlignment="1">
      <alignment horizontal="center" vertical="center"/>
    </xf>
    <xf numFmtId="166" fontId="0" fillId="0" borderId="15" xfId="0" applyNumberFormat="1" applyFill="1" applyBorder="1" applyAlignment="1">
      <alignment horizontal="center"/>
    </xf>
    <xf numFmtId="166" fontId="0" fillId="0" borderId="15" xfId="0" applyNumberFormat="1" applyFont="1" applyFill="1" applyBorder="1" applyAlignment="1">
      <alignment horizontal="center" vertical="center"/>
    </xf>
    <xf numFmtId="166" fontId="6" fillId="0" borderId="15" xfId="0" applyNumberFormat="1" applyFont="1" applyFill="1" applyBorder="1" applyAlignment="1">
      <alignment horizontal="center" vertical="center" wrapText="1"/>
    </xf>
    <xf numFmtId="166" fontId="5" fillId="0" borderId="16" xfId="0" applyNumberFormat="1" applyFont="1" applyFill="1" applyBorder="1" applyAlignment="1">
      <alignment horizontal="center" vertical="center" wrapText="1"/>
    </xf>
    <xf numFmtId="166" fontId="5" fillId="0" borderId="50" xfId="1" applyNumberFormat="1" applyFont="1" applyFill="1" applyBorder="1" applyAlignment="1">
      <alignment horizontal="right" vertical="center" wrapText="1"/>
    </xf>
    <xf numFmtId="166" fontId="0" fillId="0" borderId="15" xfId="1" applyNumberFormat="1" applyFont="1" applyBorder="1" applyAlignment="1">
      <alignment horizontal="right"/>
    </xf>
    <xf numFmtId="166" fontId="0" fillId="0" borderId="16" xfId="1" applyNumberFormat="1" applyFont="1" applyBorder="1" applyAlignment="1">
      <alignment horizontal="right"/>
    </xf>
    <xf numFmtId="166" fontId="0" fillId="0" borderId="47" xfId="1" applyNumberFormat="1" applyFont="1" applyFill="1" applyBorder="1" applyAlignment="1">
      <alignment horizontal="right" vertical="center"/>
    </xf>
    <xf numFmtId="166" fontId="0" fillId="0" borderId="51" xfId="1" applyNumberFormat="1" applyFont="1" applyFill="1" applyBorder="1" applyAlignment="1">
      <alignment horizontal="right" vertical="center"/>
    </xf>
    <xf numFmtId="166" fontId="0" fillId="0" borderId="52" xfId="1" applyNumberFormat="1" applyFont="1" applyFill="1" applyBorder="1" applyAlignment="1">
      <alignment horizontal="right" vertical="center"/>
    </xf>
    <xf numFmtId="165" fontId="2" fillId="3" borderId="24" xfId="1" applyNumberFormat="1" applyFont="1" applyFill="1" applyBorder="1" applyAlignment="1">
      <alignment horizontal="right" vertical="center"/>
    </xf>
    <xf numFmtId="165" fontId="2" fillId="3" borderId="25" xfId="1" applyNumberFormat="1" applyFont="1" applyFill="1" applyBorder="1" applyAlignment="1">
      <alignment horizontal="right" vertical="center"/>
    </xf>
    <xf numFmtId="165" fontId="2" fillId="3" borderId="26" xfId="1" applyNumberFormat="1" applyFont="1" applyFill="1" applyBorder="1" applyAlignment="1">
      <alignment horizontal="right" vertical="center"/>
    </xf>
    <xf numFmtId="166" fontId="5" fillId="0" borderId="10" xfId="0" applyNumberFormat="1" applyFont="1" applyFill="1" applyBorder="1" applyAlignment="1">
      <alignment horizontal="center" vertical="center" wrapText="1"/>
    </xf>
    <xf numFmtId="165" fontId="2" fillId="3" borderId="10" xfId="1" applyNumberFormat="1" applyFont="1" applyFill="1" applyBorder="1" applyAlignment="1">
      <alignment horizontal="right" vertical="center"/>
    </xf>
    <xf numFmtId="165" fontId="2" fillId="3" borderId="17" xfId="1" applyNumberFormat="1" applyFont="1" applyFill="1" applyBorder="1" applyAlignment="1">
      <alignment horizontal="right" vertical="center"/>
    </xf>
    <xf numFmtId="165" fontId="2" fillId="3" borderId="53" xfId="1" applyNumberFormat="1" applyFont="1" applyFill="1" applyBorder="1" applyAlignment="1">
      <alignment horizontal="right" vertical="center"/>
    </xf>
    <xf numFmtId="166" fontId="2" fillId="0" borderId="54" xfId="1" applyNumberFormat="1" applyFont="1" applyFill="1" applyBorder="1" applyAlignment="1">
      <alignment horizontal="right" vertical="center"/>
    </xf>
    <xf numFmtId="166" fontId="2" fillId="0" borderId="7" xfId="1" applyNumberFormat="1" applyFont="1" applyFill="1" applyBorder="1" applyAlignment="1">
      <alignment horizontal="right" vertical="center"/>
    </xf>
    <xf numFmtId="166" fontId="0" fillId="0" borderId="54" xfId="1" applyNumberFormat="1" applyFont="1" applyFill="1" applyBorder="1" applyAlignment="1">
      <alignment horizontal="right" vertical="center"/>
    </xf>
    <xf numFmtId="166" fontId="0" fillId="0" borderId="6" xfId="1" applyNumberFormat="1" applyFont="1" applyFill="1" applyBorder="1" applyAlignment="1">
      <alignment horizontal="right" vertical="center"/>
    </xf>
    <xf numFmtId="166" fontId="0" fillId="0" borderId="7" xfId="1" applyNumberFormat="1" applyFont="1" applyFill="1" applyBorder="1" applyAlignment="1">
      <alignment horizontal="right" vertical="center"/>
    </xf>
    <xf numFmtId="166" fontId="5" fillId="0" borderId="55" xfId="1" applyNumberFormat="1" applyFont="1" applyFill="1" applyBorder="1" applyAlignment="1">
      <alignment horizontal="right" vertical="center" wrapText="1"/>
    </xf>
    <xf numFmtId="166" fontId="0" fillId="0" borderId="44" xfId="1" applyNumberFormat="1" applyFont="1" applyBorder="1" applyAlignment="1">
      <alignment horizontal="right"/>
    </xf>
    <xf numFmtId="166" fontId="0" fillId="0" borderId="45" xfId="1" applyNumberFormat="1" applyFont="1" applyBorder="1" applyAlignment="1">
      <alignment horizontal="right"/>
    </xf>
    <xf numFmtId="166" fontId="2" fillId="0" borderId="56" xfId="1" applyNumberFormat="1" applyFont="1" applyFill="1" applyBorder="1" applyAlignment="1">
      <alignment horizontal="right" vertical="center"/>
    </xf>
    <xf numFmtId="166" fontId="5" fillId="2" borderId="50" xfId="0" applyNumberFormat="1" applyFont="1" applyFill="1" applyBorder="1" applyAlignment="1">
      <alignment horizontal="right" vertical="center" wrapText="1"/>
    </xf>
    <xf numFmtId="166" fontId="5" fillId="2" borderId="15" xfId="0" applyNumberFormat="1" applyFont="1" applyFill="1" applyBorder="1" applyAlignment="1">
      <alignment horizontal="right" vertical="center" wrapText="1"/>
    </xf>
    <xf numFmtId="166" fontId="2" fillId="0" borderId="10" xfId="1" applyNumberFormat="1" applyFont="1" applyFill="1" applyBorder="1" applyAlignment="1">
      <alignment horizontal="right" vertical="center"/>
    </xf>
    <xf numFmtId="166" fontId="2" fillId="0" borderId="53" xfId="1" applyNumberFormat="1" applyFont="1" applyFill="1" applyBorder="1" applyAlignment="1">
      <alignment horizontal="right" vertical="center"/>
    </xf>
    <xf numFmtId="166" fontId="5" fillId="2" borderId="16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166" fontId="0" fillId="0" borderId="28" xfId="0" applyNumberFormat="1" applyFill="1" applyBorder="1" applyAlignment="1">
      <alignment horizontal="center"/>
    </xf>
    <xf numFmtId="166" fontId="0" fillId="0" borderId="30" xfId="0" applyNumberFormat="1" applyFill="1" applyBorder="1" applyAlignment="1">
      <alignment horizontal="center"/>
    </xf>
    <xf numFmtId="166" fontId="3" fillId="0" borderId="28" xfId="0" applyNumberFormat="1" applyFont="1" applyFill="1" applyBorder="1" applyAlignment="1">
      <alignment horizontal="center"/>
    </xf>
    <xf numFmtId="166" fontId="3" fillId="0" borderId="30" xfId="0" applyNumberFormat="1" applyFont="1" applyFill="1" applyBorder="1" applyAlignment="1">
      <alignment horizontal="center"/>
    </xf>
    <xf numFmtId="166" fontId="3" fillId="0" borderId="29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166" fontId="4" fillId="0" borderId="5" xfId="0" applyNumberFormat="1" applyFont="1" applyFill="1" applyBorder="1" applyAlignment="1">
      <alignment horizontal="center" vertical="center" wrapText="1"/>
    </xf>
    <xf numFmtId="166" fontId="4" fillId="0" borderId="6" xfId="0" applyNumberFormat="1" applyFont="1" applyFill="1" applyBorder="1" applyAlignment="1">
      <alignment horizontal="center" vertical="center" wrapText="1"/>
    </xf>
    <xf numFmtId="166" fontId="4" fillId="0" borderId="7" xfId="0" applyNumberFormat="1" applyFont="1" applyFill="1" applyBorder="1" applyAlignment="1">
      <alignment horizontal="center" vertical="center" wrapText="1"/>
    </xf>
    <xf numFmtId="166" fontId="4" fillId="0" borderId="18" xfId="0" applyNumberFormat="1" applyFont="1" applyFill="1" applyBorder="1" applyAlignment="1">
      <alignment horizontal="center" vertical="center" wrapText="1"/>
    </xf>
    <xf numFmtId="166" fontId="4" fillId="0" borderId="3" xfId="0" applyNumberFormat="1" applyFont="1" applyFill="1" applyBorder="1" applyAlignment="1">
      <alignment horizontal="center" vertical="center" wrapText="1"/>
    </xf>
    <xf numFmtId="166" fontId="4" fillId="0" borderId="19" xfId="0" applyNumberFormat="1" applyFont="1" applyFill="1" applyBorder="1" applyAlignment="1">
      <alignment horizontal="center" vertical="center" wrapText="1"/>
    </xf>
    <xf numFmtId="166" fontId="4" fillId="0" borderId="24" xfId="0" applyNumberFormat="1" applyFont="1" applyFill="1" applyBorder="1" applyAlignment="1">
      <alignment horizontal="center" vertical="center" wrapText="1"/>
    </xf>
    <xf numFmtId="166" fontId="4" fillId="0" borderId="25" xfId="0" applyNumberFormat="1" applyFont="1" applyFill="1" applyBorder="1" applyAlignment="1">
      <alignment horizontal="center" vertical="center" wrapText="1"/>
    </xf>
    <xf numFmtId="166" fontId="4" fillId="0" borderId="26" xfId="0" applyNumberFormat="1" applyFont="1" applyFill="1" applyBorder="1" applyAlignment="1">
      <alignment horizontal="center" vertical="center" wrapText="1"/>
    </xf>
    <xf numFmtId="166" fontId="4" fillId="0" borderId="36" xfId="0" applyNumberFormat="1" applyFont="1" applyFill="1" applyBorder="1" applyAlignment="1">
      <alignment horizontal="center" vertical="center" wrapText="1"/>
    </xf>
    <xf numFmtId="166" fontId="4" fillId="0" borderId="32" xfId="0" applyNumberFormat="1" applyFont="1" applyFill="1" applyBorder="1" applyAlignment="1">
      <alignment horizontal="center" vertical="center" wrapText="1"/>
    </xf>
    <xf numFmtId="166" fontId="4" fillId="0" borderId="37" xfId="0" applyNumberFormat="1" applyFont="1" applyFill="1" applyBorder="1" applyAlignment="1">
      <alignment horizontal="center" vertical="center" wrapText="1"/>
    </xf>
    <xf numFmtId="166" fontId="4" fillId="0" borderId="38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166" fontId="4" fillId="0" borderId="39" xfId="0" applyNumberFormat="1" applyFont="1" applyFill="1" applyBorder="1" applyAlignment="1">
      <alignment horizontal="center" vertical="center" wrapText="1"/>
    </xf>
    <xf numFmtId="166" fontId="4" fillId="0" borderId="40" xfId="0" applyNumberFormat="1" applyFont="1" applyFill="1" applyBorder="1" applyAlignment="1">
      <alignment horizontal="center" vertical="center" wrapText="1"/>
    </xf>
    <xf numFmtId="166" fontId="4" fillId="0" borderId="23" xfId="0" applyNumberFormat="1" applyFont="1" applyFill="1" applyBorder="1" applyAlignment="1">
      <alignment horizontal="center" vertical="center" wrapText="1"/>
    </xf>
    <xf numFmtId="166" fontId="4" fillId="0" borderId="41" xfId="0" applyNumberFormat="1" applyFont="1" applyFill="1" applyBorder="1" applyAlignment="1">
      <alignment horizontal="center" vertical="center" wrapText="1"/>
    </xf>
    <xf numFmtId="166" fontId="4" fillId="0" borderId="12" xfId="0" applyNumberFormat="1" applyFont="1" applyFill="1" applyBorder="1" applyAlignment="1">
      <alignment horizontal="center" vertical="center" wrapText="1"/>
    </xf>
    <xf numFmtId="166" fontId="4" fillId="0" borderId="13" xfId="0" applyNumberFormat="1" applyFont="1" applyFill="1" applyBorder="1" applyAlignment="1">
      <alignment horizontal="center" vertical="center" wrapText="1"/>
    </xf>
    <xf numFmtId="166" fontId="4" fillId="0" borderId="20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3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wrapText="1"/>
    </xf>
    <xf numFmtId="0" fontId="5" fillId="0" borderId="42" xfId="0" applyFont="1" applyFill="1" applyBorder="1" applyAlignment="1">
      <alignment wrapText="1"/>
    </xf>
    <xf numFmtId="166" fontId="5" fillId="0" borderId="36" xfId="0" applyNumberFormat="1" applyFont="1" applyFill="1" applyBorder="1" applyAlignment="1">
      <alignment horizontal="center" vertical="center" wrapText="1"/>
    </xf>
    <xf numFmtId="166" fontId="5" fillId="0" borderId="32" xfId="0" applyNumberFormat="1" applyFont="1" applyFill="1" applyBorder="1" applyAlignment="1">
      <alignment horizontal="center" vertical="center" wrapText="1"/>
    </xf>
    <xf numFmtId="166" fontId="5" fillId="0" borderId="37" xfId="0" applyNumberFormat="1" applyFont="1" applyFill="1" applyBorder="1" applyAlignment="1">
      <alignment horizontal="center" vertical="center" wrapText="1"/>
    </xf>
    <xf numFmtId="166" fontId="5" fillId="0" borderId="38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166" fontId="5" fillId="0" borderId="39" xfId="0" applyNumberFormat="1" applyFont="1" applyFill="1" applyBorder="1" applyAlignment="1">
      <alignment horizontal="center" vertical="center" wrapText="1"/>
    </xf>
    <xf numFmtId="166" fontId="5" fillId="0" borderId="40" xfId="0" applyNumberFormat="1" applyFont="1" applyFill="1" applyBorder="1" applyAlignment="1">
      <alignment horizontal="center" vertical="center" wrapText="1"/>
    </xf>
    <xf numFmtId="166" fontId="5" fillId="0" borderId="23" xfId="0" applyNumberFormat="1" applyFont="1" applyFill="1" applyBorder="1" applyAlignment="1">
      <alignment horizontal="center" vertical="center" wrapText="1"/>
    </xf>
    <xf numFmtId="166" fontId="5" fillId="0" borderId="4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0" fontId="5" fillId="0" borderId="43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34" xfId="0" applyBorder="1" applyAlignment="1">
      <alignment horizontal="left"/>
    </xf>
    <xf numFmtId="165" fontId="5" fillId="0" borderId="38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center" vertical="center" wrapText="1"/>
    </xf>
    <xf numFmtId="165" fontId="5" fillId="0" borderId="39" xfId="1" applyNumberFormat="1" applyFont="1" applyFill="1" applyBorder="1" applyAlignment="1">
      <alignment horizontal="center" vertical="center" wrapText="1"/>
    </xf>
    <xf numFmtId="165" fontId="5" fillId="0" borderId="40" xfId="1" applyNumberFormat="1" applyFont="1" applyFill="1" applyBorder="1" applyAlignment="1">
      <alignment horizontal="center" vertical="center" wrapText="1"/>
    </xf>
    <xf numFmtId="165" fontId="5" fillId="0" borderId="23" xfId="1" applyNumberFormat="1" applyFont="1" applyFill="1" applyBorder="1" applyAlignment="1">
      <alignment horizontal="center" vertical="center" wrapText="1"/>
    </xf>
    <xf numFmtId="165" fontId="5" fillId="0" borderId="41" xfId="1" applyNumberFormat="1" applyFont="1" applyFill="1" applyBorder="1" applyAlignment="1">
      <alignment horizontal="center" vertical="center" wrapText="1"/>
    </xf>
    <xf numFmtId="166" fontId="0" fillId="0" borderId="36" xfId="0" applyNumberFormat="1" applyBorder="1" applyAlignment="1">
      <alignment horizontal="center"/>
    </xf>
    <xf numFmtId="166" fontId="0" fillId="0" borderId="32" xfId="0" applyNumberFormat="1" applyBorder="1" applyAlignment="1">
      <alignment horizontal="center"/>
    </xf>
    <xf numFmtId="166" fontId="0" fillId="0" borderId="37" xfId="0" applyNumberFormat="1" applyBorder="1" applyAlignment="1">
      <alignment horizontal="center"/>
    </xf>
    <xf numFmtId="166" fontId="0" fillId="0" borderId="38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0" fillId="0" borderId="39" xfId="0" applyNumberFormat="1" applyBorder="1" applyAlignment="1">
      <alignment horizontal="center"/>
    </xf>
    <xf numFmtId="166" fontId="0" fillId="0" borderId="40" xfId="0" applyNumberForma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0" borderId="41" xfId="0" applyNumberFormat="1" applyBorder="1" applyAlignment="1">
      <alignment horizontal="center"/>
    </xf>
  </cellXfs>
  <cellStyles count="4">
    <cellStyle name="Čiarka 2" xfId="3" xr:uid="{00000000-0005-0000-0000-000001000000}"/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6"/>
  <sheetViews>
    <sheetView tabSelected="1" zoomScale="80" zoomScaleNormal="8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C3" sqref="C3"/>
    </sheetView>
  </sheetViews>
  <sheetFormatPr baseColWidth="10" defaultColWidth="8.83203125" defaultRowHeight="15" x14ac:dyDescent="0.2"/>
  <cols>
    <col min="1" max="1" width="6.5" bestFit="1" customWidth="1"/>
    <col min="2" max="2" width="5.5" bestFit="1" customWidth="1"/>
    <col min="3" max="3" width="69.1640625" bestFit="1" customWidth="1"/>
    <col min="4" max="4" width="14.1640625" style="61" bestFit="1" customWidth="1"/>
    <col min="5" max="5" width="9.1640625" style="61" bestFit="1" customWidth="1"/>
    <col min="6" max="6" width="16.83203125" style="61" bestFit="1" customWidth="1"/>
    <col min="7" max="7" width="9.5" style="31" bestFit="1" customWidth="1"/>
    <col min="8" max="10" width="12.33203125" style="31" customWidth="1"/>
    <col min="11" max="11" width="14.83203125" style="31" customWidth="1"/>
    <col min="12" max="13" width="16.33203125" style="31" customWidth="1"/>
    <col min="14" max="16" width="12.33203125" style="31" bestFit="1" customWidth="1"/>
    <col min="17" max="19" width="16.33203125" style="31" bestFit="1" customWidth="1"/>
    <col min="20" max="22" width="12.33203125" style="31" customWidth="1"/>
    <col min="23" max="23" width="14.83203125" style="31" customWidth="1"/>
    <col min="24" max="25" width="16.33203125" style="31" customWidth="1"/>
    <col min="26" max="26" width="16.33203125" style="31" bestFit="1" customWidth="1"/>
    <col min="27" max="27" width="12.33203125" style="31" bestFit="1" customWidth="1"/>
    <col min="28" max="31" width="16.33203125" style="31" bestFit="1" customWidth="1"/>
    <col min="32" max="32" width="20.5" style="31" bestFit="1" customWidth="1"/>
  </cols>
  <sheetData>
    <row r="1" spans="1:32" ht="19" x14ac:dyDescent="0.25">
      <c r="A1" s="3"/>
      <c r="B1" s="4"/>
      <c r="C1" s="4"/>
      <c r="D1" s="29"/>
      <c r="E1" s="29"/>
      <c r="F1" s="29"/>
      <c r="G1" s="30"/>
      <c r="H1" s="30"/>
      <c r="I1" s="30"/>
      <c r="J1" s="30"/>
      <c r="K1" s="30"/>
      <c r="L1" s="30"/>
      <c r="M1" s="30"/>
    </row>
    <row r="2" spans="1:32" ht="26" x14ac:dyDescent="0.3">
      <c r="A2" s="124" t="s">
        <v>70</v>
      </c>
      <c r="B2" s="124"/>
      <c r="C2" s="124"/>
      <c r="D2" s="124"/>
      <c r="E2" s="29"/>
      <c r="F2" s="29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Z2" s="32"/>
      <c r="AA2" s="32"/>
      <c r="AB2" s="32"/>
      <c r="AC2" s="32"/>
      <c r="AD2" s="32"/>
      <c r="AE2" s="32"/>
    </row>
    <row r="3" spans="1:32" ht="27" thickBot="1" x14ac:dyDescent="0.35">
      <c r="A3" s="9"/>
      <c r="B3" s="9"/>
      <c r="C3" s="5"/>
      <c r="D3" s="29"/>
      <c r="E3" s="29"/>
      <c r="F3" s="29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Z3" s="32"/>
      <c r="AA3" s="32"/>
      <c r="AB3" s="32"/>
      <c r="AC3" s="32"/>
      <c r="AD3" s="32"/>
      <c r="AE3" s="32"/>
    </row>
    <row r="4" spans="1:32" ht="16" thickBot="1" x14ac:dyDescent="0.25">
      <c r="A4" s="1"/>
      <c r="B4" s="1"/>
      <c r="C4" s="1"/>
      <c r="D4" s="125"/>
      <c r="E4" s="126"/>
      <c r="F4" s="126"/>
      <c r="G4" s="126"/>
      <c r="H4" s="128" t="s">
        <v>69</v>
      </c>
      <c r="I4" s="128"/>
      <c r="J4" s="128"/>
      <c r="K4" s="128"/>
      <c r="L4" s="128"/>
      <c r="M4" s="129"/>
      <c r="N4" s="127" t="s">
        <v>68</v>
      </c>
      <c r="O4" s="128"/>
      <c r="P4" s="128"/>
      <c r="Q4" s="128"/>
      <c r="R4" s="128"/>
      <c r="S4" s="129"/>
      <c r="T4" s="128" t="s">
        <v>71</v>
      </c>
      <c r="U4" s="128"/>
      <c r="V4" s="128"/>
      <c r="W4" s="128"/>
      <c r="X4" s="128"/>
      <c r="Y4" s="129"/>
      <c r="Z4" s="127" t="s">
        <v>72</v>
      </c>
      <c r="AA4" s="128"/>
      <c r="AB4" s="128"/>
      <c r="AC4" s="128"/>
      <c r="AD4" s="128"/>
      <c r="AE4" s="129"/>
    </row>
    <row r="5" spans="1:32" ht="15" customHeight="1" x14ac:dyDescent="0.2">
      <c r="A5" s="130" t="s">
        <v>11</v>
      </c>
      <c r="B5" s="133" t="s">
        <v>0</v>
      </c>
      <c r="C5" s="134"/>
      <c r="D5" s="139" t="s">
        <v>63</v>
      </c>
      <c r="E5" s="142" t="s">
        <v>64</v>
      </c>
      <c r="F5" s="145" t="s">
        <v>49</v>
      </c>
      <c r="G5" s="157" t="s">
        <v>65</v>
      </c>
      <c r="H5" s="149" t="s">
        <v>88</v>
      </c>
      <c r="I5" s="149"/>
      <c r="J5" s="150"/>
      <c r="K5" s="157" t="s">
        <v>66</v>
      </c>
      <c r="L5" s="157" t="s">
        <v>73</v>
      </c>
      <c r="M5" s="157" t="s">
        <v>67</v>
      </c>
      <c r="N5" s="148" t="s">
        <v>89</v>
      </c>
      <c r="O5" s="149"/>
      <c r="P5" s="150"/>
      <c r="Q5" s="157" t="s">
        <v>66</v>
      </c>
      <c r="R5" s="157" t="s">
        <v>73</v>
      </c>
      <c r="S5" s="157" t="s">
        <v>67</v>
      </c>
      <c r="T5" s="148" t="s">
        <v>90</v>
      </c>
      <c r="U5" s="149"/>
      <c r="V5" s="150"/>
      <c r="W5" s="157" t="s">
        <v>73</v>
      </c>
      <c r="X5" s="157" t="s">
        <v>74</v>
      </c>
      <c r="Y5" s="157" t="s">
        <v>67</v>
      </c>
      <c r="Z5" s="148" t="s">
        <v>91</v>
      </c>
      <c r="AA5" s="149"/>
      <c r="AB5" s="150"/>
      <c r="AC5" s="157" t="s">
        <v>73</v>
      </c>
      <c r="AD5" s="157" t="s">
        <v>74</v>
      </c>
      <c r="AE5" s="157" t="s">
        <v>67</v>
      </c>
      <c r="AF5" s="161" t="s">
        <v>87</v>
      </c>
    </row>
    <row r="6" spans="1:32" ht="15" customHeight="1" x14ac:dyDescent="0.2">
      <c r="A6" s="131"/>
      <c r="B6" s="135"/>
      <c r="C6" s="136"/>
      <c r="D6" s="140"/>
      <c r="E6" s="143"/>
      <c r="F6" s="146"/>
      <c r="G6" s="158"/>
      <c r="H6" s="152"/>
      <c r="I6" s="152"/>
      <c r="J6" s="153"/>
      <c r="K6" s="158"/>
      <c r="L6" s="158"/>
      <c r="M6" s="158"/>
      <c r="N6" s="151"/>
      <c r="O6" s="152"/>
      <c r="P6" s="153"/>
      <c r="Q6" s="158"/>
      <c r="R6" s="158"/>
      <c r="S6" s="158"/>
      <c r="T6" s="151"/>
      <c r="U6" s="152"/>
      <c r="V6" s="153"/>
      <c r="W6" s="158"/>
      <c r="X6" s="158"/>
      <c r="Y6" s="158"/>
      <c r="Z6" s="151"/>
      <c r="AA6" s="152"/>
      <c r="AB6" s="153"/>
      <c r="AC6" s="158"/>
      <c r="AD6" s="158"/>
      <c r="AE6" s="158"/>
      <c r="AF6" s="162"/>
    </row>
    <row r="7" spans="1:32" ht="62.25" customHeight="1" thickBot="1" x14ac:dyDescent="0.25">
      <c r="A7" s="132"/>
      <c r="B7" s="137"/>
      <c r="C7" s="138"/>
      <c r="D7" s="141"/>
      <c r="E7" s="144"/>
      <c r="F7" s="147"/>
      <c r="G7" s="159"/>
      <c r="H7" s="155"/>
      <c r="I7" s="155"/>
      <c r="J7" s="156"/>
      <c r="K7" s="159"/>
      <c r="L7" s="159"/>
      <c r="M7" s="159"/>
      <c r="N7" s="154"/>
      <c r="O7" s="155"/>
      <c r="P7" s="156"/>
      <c r="Q7" s="159"/>
      <c r="R7" s="159"/>
      <c r="S7" s="159"/>
      <c r="T7" s="154"/>
      <c r="U7" s="155"/>
      <c r="V7" s="156"/>
      <c r="W7" s="159"/>
      <c r="X7" s="159"/>
      <c r="Y7" s="159"/>
      <c r="Z7" s="154"/>
      <c r="AA7" s="155"/>
      <c r="AB7" s="156"/>
      <c r="AC7" s="159"/>
      <c r="AD7" s="159"/>
      <c r="AE7" s="159"/>
      <c r="AF7" s="162"/>
    </row>
    <row r="8" spans="1:32" ht="16" x14ac:dyDescent="0.2">
      <c r="A8" s="71">
        <v>1</v>
      </c>
      <c r="B8" s="163" t="s">
        <v>1</v>
      </c>
      <c r="C8" s="164"/>
      <c r="D8" s="72"/>
      <c r="E8" s="73">
        <v>0.2</v>
      </c>
      <c r="F8" s="46">
        <f t="shared" ref="F8:F43" si="0">D8*1.2</f>
        <v>0</v>
      </c>
      <c r="G8" s="90" t="s">
        <v>2</v>
      </c>
      <c r="H8" s="84">
        <v>0</v>
      </c>
      <c r="I8" s="11">
        <v>280</v>
      </c>
      <c r="J8" s="107">
        <f>I8+H8</f>
        <v>280</v>
      </c>
      <c r="K8" s="110">
        <f>H8*D8</f>
        <v>0</v>
      </c>
      <c r="L8" s="33">
        <f>I8*D8</f>
        <v>0</v>
      </c>
      <c r="M8" s="34">
        <f>L8+K8</f>
        <v>0</v>
      </c>
      <c r="N8" s="10">
        <v>0</v>
      </c>
      <c r="O8" s="11">
        <v>250</v>
      </c>
      <c r="P8" s="103">
        <f t="shared" ref="P8:P42" si="1">O8+N8</f>
        <v>250</v>
      </c>
      <c r="Q8" s="100">
        <f t="shared" ref="Q8:Q43" si="2">N8*D8</f>
        <v>0</v>
      </c>
      <c r="R8" s="33">
        <f t="shared" ref="R8:R43" si="3">O8*D8</f>
        <v>0</v>
      </c>
      <c r="S8" s="74">
        <f>R8+Q8</f>
        <v>0</v>
      </c>
      <c r="T8" s="84">
        <v>0</v>
      </c>
      <c r="U8" s="11">
        <v>280</v>
      </c>
      <c r="V8" s="107">
        <f>U8+T8</f>
        <v>280</v>
      </c>
      <c r="W8" s="110">
        <f>T8*D8</f>
        <v>0</v>
      </c>
      <c r="X8" s="66">
        <f>U8*D8</f>
        <v>0</v>
      </c>
      <c r="Y8" s="34">
        <f>X8+W8</f>
        <v>0</v>
      </c>
      <c r="Z8" s="10">
        <v>0</v>
      </c>
      <c r="AA8" s="11">
        <v>250</v>
      </c>
      <c r="AB8" s="103">
        <f t="shared" ref="AB8:AB43" si="4">AA8+Z8</f>
        <v>250</v>
      </c>
      <c r="AC8" s="112">
        <f>Z8*D8</f>
        <v>0</v>
      </c>
      <c r="AD8" s="66">
        <f>AA8*D8</f>
        <v>0</v>
      </c>
      <c r="AE8" s="121">
        <f>AD8+AC8</f>
        <v>0</v>
      </c>
      <c r="AF8" s="119">
        <f>M8+S8+Y8+AE8</f>
        <v>0</v>
      </c>
    </row>
    <row r="9" spans="1:32" ht="16" x14ac:dyDescent="0.2">
      <c r="A9" s="160">
        <v>2</v>
      </c>
      <c r="B9" s="12" t="s">
        <v>3</v>
      </c>
      <c r="C9" s="6" t="s">
        <v>36</v>
      </c>
      <c r="D9" s="37"/>
      <c r="E9" s="62">
        <v>0.2</v>
      </c>
      <c r="F9" s="38">
        <f t="shared" si="0"/>
        <v>0</v>
      </c>
      <c r="G9" s="91" t="s">
        <v>4</v>
      </c>
      <c r="H9" s="85">
        <v>20000</v>
      </c>
      <c r="I9" s="14">
        <v>0</v>
      </c>
      <c r="J9" s="108">
        <f t="shared" ref="J9:J43" si="5">I9+H9</f>
        <v>20000</v>
      </c>
      <c r="K9" s="39">
        <f t="shared" ref="K9:K43" si="6">H9*D9</f>
        <v>0</v>
      </c>
      <c r="L9" s="40">
        <f t="shared" ref="L9:L43" si="7">I9*D9</f>
        <v>0</v>
      </c>
      <c r="M9" s="41">
        <f t="shared" ref="M9:M43" si="8">L9+K9</f>
        <v>0</v>
      </c>
      <c r="N9" s="13">
        <v>20000</v>
      </c>
      <c r="O9" s="14">
        <v>0</v>
      </c>
      <c r="P9" s="104">
        <f t="shared" si="1"/>
        <v>20000</v>
      </c>
      <c r="Q9" s="101">
        <f t="shared" si="2"/>
        <v>0</v>
      </c>
      <c r="R9" s="35">
        <f t="shared" si="3"/>
        <v>0</v>
      </c>
      <c r="S9" s="36">
        <f t="shared" ref="S9:S43" si="9">R9+Q9</f>
        <v>0</v>
      </c>
      <c r="T9" s="85">
        <v>20000</v>
      </c>
      <c r="U9" s="14">
        <v>0</v>
      </c>
      <c r="V9" s="108">
        <f t="shared" ref="V9:V43" si="10">U9+T9</f>
        <v>20000</v>
      </c>
      <c r="W9" s="39">
        <f t="shared" ref="W9:W43" si="11">T9*D9</f>
        <v>0</v>
      </c>
      <c r="X9" s="40">
        <f t="shared" ref="X9:X43" si="12">U9*D9</f>
        <v>0</v>
      </c>
      <c r="Y9" s="41">
        <f t="shared" ref="Y9:Y43" si="13">X9+W9</f>
        <v>0</v>
      </c>
      <c r="Z9" s="13">
        <v>20000</v>
      </c>
      <c r="AA9" s="14">
        <v>0</v>
      </c>
      <c r="AB9" s="104">
        <f t="shared" si="4"/>
        <v>20000</v>
      </c>
      <c r="AC9" s="113">
        <f t="shared" ref="AC9:AC43" si="14">Z9*D9</f>
        <v>0</v>
      </c>
      <c r="AD9" s="40">
        <f t="shared" ref="AD9:AD43" si="15">AA9*D9</f>
        <v>0</v>
      </c>
      <c r="AE9" s="81">
        <f t="shared" ref="AE9:AE43" si="16">AD9+AC9</f>
        <v>0</v>
      </c>
      <c r="AF9" s="120">
        <f t="shared" ref="AF9:AF43" si="17">M9+S9+Y9+AE9</f>
        <v>0</v>
      </c>
    </row>
    <row r="10" spans="1:32" ht="16" x14ac:dyDescent="0.2">
      <c r="A10" s="160"/>
      <c r="B10" s="15" t="s">
        <v>31</v>
      </c>
      <c r="C10" s="6" t="s">
        <v>37</v>
      </c>
      <c r="D10" s="37"/>
      <c r="E10" s="62">
        <v>0.2</v>
      </c>
      <c r="F10" s="38">
        <f t="shared" si="0"/>
        <v>0</v>
      </c>
      <c r="G10" s="91" t="s">
        <v>4</v>
      </c>
      <c r="H10" s="85">
        <v>93550</v>
      </c>
      <c r="I10" s="14">
        <v>0</v>
      </c>
      <c r="J10" s="108">
        <f t="shared" si="5"/>
        <v>93550</v>
      </c>
      <c r="K10" s="39">
        <f t="shared" si="6"/>
        <v>0</v>
      </c>
      <c r="L10" s="40">
        <f t="shared" si="7"/>
        <v>0</v>
      </c>
      <c r="M10" s="41">
        <f t="shared" si="8"/>
        <v>0</v>
      </c>
      <c r="N10" s="13">
        <v>88900</v>
      </c>
      <c r="O10" s="14">
        <v>0</v>
      </c>
      <c r="P10" s="104">
        <f t="shared" si="1"/>
        <v>88900</v>
      </c>
      <c r="Q10" s="101">
        <f t="shared" si="2"/>
        <v>0</v>
      </c>
      <c r="R10" s="35">
        <f t="shared" si="3"/>
        <v>0</v>
      </c>
      <c r="S10" s="36">
        <f t="shared" si="9"/>
        <v>0</v>
      </c>
      <c r="T10" s="85">
        <v>93550</v>
      </c>
      <c r="U10" s="14">
        <v>0</v>
      </c>
      <c r="V10" s="108">
        <f t="shared" si="10"/>
        <v>93550</v>
      </c>
      <c r="W10" s="39">
        <f t="shared" si="11"/>
        <v>0</v>
      </c>
      <c r="X10" s="40">
        <f t="shared" si="12"/>
        <v>0</v>
      </c>
      <c r="Y10" s="41">
        <f t="shared" si="13"/>
        <v>0</v>
      </c>
      <c r="Z10" s="13">
        <v>96000</v>
      </c>
      <c r="AA10" s="14">
        <v>0</v>
      </c>
      <c r="AB10" s="104">
        <f t="shared" si="4"/>
        <v>96000</v>
      </c>
      <c r="AC10" s="113">
        <f t="shared" si="14"/>
        <v>0</v>
      </c>
      <c r="AD10" s="40">
        <f t="shared" si="15"/>
        <v>0</v>
      </c>
      <c r="AE10" s="81">
        <f t="shared" si="16"/>
        <v>0</v>
      </c>
      <c r="AF10" s="120">
        <f t="shared" si="17"/>
        <v>0</v>
      </c>
    </row>
    <row r="11" spans="1:32" ht="16" x14ac:dyDescent="0.2">
      <c r="A11" s="160"/>
      <c r="B11" s="12" t="s">
        <v>5</v>
      </c>
      <c r="C11" s="6" t="s">
        <v>75</v>
      </c>
      <c r="D11" s="37"/>
      <c r="E11" s="62">
        <v>0.2</v>
      </c>
      <c r="F11" s="38">
        <f t="shared" si="0"/>
        <v>0</v>
      </c>
      <c r="G11" s="91" t="s">
        <v>4</v>
      </c>
      <c r="H11" s="85">
        <v>0</v>
      </c>
      <c r="I11" s="14">
        <v>100</v>
      </c>
      <c r="J11" s="108">
        <f t="shared" si="5"/>
        <v>100</v>
      </c>
      <c r="K11" s="39">
        <f t="shared" si="6"/>
        <v>0</v>
      </c>
      <c r="L11" s="40">
        <f t="shared" si="7"/>
        <v>0</v>
      </c>
      <c r="M11" s="41">
        <f t="shared" si="8"/>
        <v>0</v>
      </c>
      <c r="N11" s="13">
        <v>0</v>
      </c>
      <c r="O11" s="14">
        <v>0</v>
      </c>
      <c r="P11" s="104">
        <f t="shared" si="1"/>
        <v>0</v>
      </c>
      <c r="Q11" s="101">
        <f t="shared" si="2"/>
        <v>0</v>
      </c>
      <c r="R11" s="35">
        <f t="shared" si="3"/>
        <v>0</v>
      </c>
      <c r="S11" s="36">
        <f t="shared" si="9"/>
        <v>0</v>
      </c>
      <c r="T11" s="85">
        <v>0</v>
      </c>
      <c r="U11" s="14">
        <v>100</v>
      </c>
      <c r="V11" s="108">
        <f t="shared" si="10"/>
        <v>100</v>
      </c>
      <c r="W11" s="39">
        <f t="shared" si="11"/>
        <v>0</v>
      </c>
      <c r="X11" s="40">
        <f t="shared" si="12"/>
        <v>0</v>
      </c>
      <c r="Y11" s="41">
        <f t="shared" si="13"/>
        <v>0</v>
      </c>
      <c r="Z11" s="13">
        <v>0</v>
      </c>
      <c r="AA11" s="14">
        <v>0</v>
      </c>
      <c r="AB11" s="104">
        <f t="shared" si="4"/>
        <v>0</v>
      </c>
      <c r="AC11" s="113">
        <f t="shared" si="14"/>
        <v>0</v>
      </c>
      <c r="AD11" s="40">
        <f t="shared" si="15"/>
        <v>0</v>
      </c>
      <c r="AE11" s="81">
        <f t="shared" si="16"/>
        <v>0</v>
      </c>
      <c r="AF11" s="120">
        <f t="shared" si="17"/>
        <v>0</v>
      </c>
    </row>
    <row r="12" spans="1:32" ht="16" x14ac:dyDescent="0.2">
      <c r="A12" s="160"/>
      <c r="B12" s="12" t="s">
        <v>56</v>
      </c>
      <c r="C12" s="6" t="s">
        <v>58</v>
      </c>
      <c r="D12" s="37"/>
      <c r="E12" s="62">
        <v>0.2</v>
      </c>
      <c r="F12" s="38">
        <f t="shared" si="0"/>
        <v>0</v>
      </c>
      <c r="G12" s="91" t="s">
        <v>4</v>
      </c>
      <c r="H12" s="85">
        <v>0</v>
      </c>
      <c r="I12" s="14">
        <v>20000</v>
      </c>
      <c r="J12" s="108">
        <f t="shared" si="5"/>
        <v>20000</v>
      </c>
      <c r="K12" s="39">
        <f t="shared" si="6"/>
        <v>0</v>
      </c>
      <c r="L12" s="40">
        <f t="shared" si="7"/>
        <v>0</v>
      </c>
      <c r="M12" s="41">
        <f t="shared" si="8"/>
        <v>0</v>
      </c>
      <c r="N12" s="13">
        <v>0</v>
      </c>
      <c r="O12" s="14">
        <v>0</v>
      </c>
      <c r="P12" s="104">
        <f t="shared" si="1"/>
        <v>0</v>
      </c>
      <c r="Q12" s="101">
        <f t="shared" si="2"/>
        <v>0</v>
      </c>
      <c r="R12" s="35">
        <f t="shared" si="3"/>
        <v>0</v>
      </c>
      <c r="S12" s="36">
        <f t="shared" si="9"/>
        <v>0</v>
      </c>
      <c r="T12" s="85">
        <v>0</v>
      </c>
      <c r="U12" s="14">
        <v>20000</v>
      </c>
      <c r="V12" s="108">
        <f t="shared" si="10"/>
        <v>20000</v>
      </c>
      <c r="W12" s="39">
        <f t="shared" si="11"/>
        <v>0</v>
      </c>
      <c r="X12" s="40">
        <f t="shared" si="12"/>
        <v>0</v>
      </c>
      <c r="Y12" s="41">
        <f t="shared" si="13"/>
        <v>0</v>
      </c>
      <c r="Z12" s="13">
        <v>0</v>
      </c>
      <c r="AA12" s="14">
        <v>0</v>
      </c>
      <c r="AB12" s="104">
        <f t="shared" si="4"/>
        <v>0</v>
      </c>
      <c r="AC12" s="113">
        <f t="shared" si="14"/>
        <v>0</v>
      </c>
      <c r="AD12" s="40">
        <f t="shared" si="15"/>
        <v>0</v>
      </c>
      <c r="AE12" s="81">
        <f t="shared" si="16"/>
        <v>0</v>
      </c>
      <c r="AF12" s="120">
        <f t="shared" si="17"/>
        <v>0</v>
      </c>
    </row>
    <row r="13" spans="1:32" ht="16" x14ac:dyDescent="0.2">
      <c r="A13" s="160"/>
      <c r="B13" s="12" t="s">
        <v>57</v>
      </c>
      <c r="C13" s="7" t="s">
        <v>59</v>
      </c>
      <c r="D13" s="37"/>
      <c r="E13" s="62">
        <v>0.2</v>
      </c>
      <c r="F13" s="38">
        <f t="shared" si="0"/>
        <v>0</v>
      </c>
      <c r="G13" s="91" t="s">
        <v>4</v>
      </c>
      <c r="H13" s="85">
        <v>0</v>
      </c>
      <c r="I13" s="14">
        <v>93550</v>
      </c>
      <c r="J13" s="108">
        <f t="shared" si="5"/>
        <v>93550</v>
      </c>
      <c r="K13" s="39">
        <f t="shared" si="6"/>
        <v>0</v>
      </c>
      <c r="L13" s="40">
        <f t="shared" si="7"/>
        <v>0</v>
      </c>
      <c r="M13" s="41">
        <f t="shared" si="8"/>
        <v>0</v>
      </c>
      <c r="N13" s="13">
        <v>0</v>
      </c>
      <c r="O13" s="14">
        <v>0</v>
      </c>
      <c r="P13" s="104">
        <f t="shared" si="1"/>
        <v>0</v>
      </c>
      <c r="Q13" s="101">
        <f t="shared" si="2"/>
        <v>0</v>
      </c>
      <c r="R13" s="35">
        <f t="shared" si="3"/>
        <v>0</v>
      </c>
      <c r="S13" s="36">
        <f t="shared" si="9"/>
        <v>0</v>
      </c>
      <c r="T13" s="85">
        <v>0</v>
      </c>
      <c r="U13" s="14">
        <v>93550</v>
      </c>
      <c r="V13" s="108">
        <f t="shared" si="10"/>
        <v>93550</v>
      </c>
      <c r="W13" s="39">
        <f t="shared" si="11"/>
        <v>0</v>
      </c>
      <c r="X13" s="40">
        <f t="shared" si="12"/>
        <v>0</v>
      </c>
      <c r="Y13" s="41">
        <f t="shared" si="13"/>
        <v>0</v>
      </c>
      <c r="Z13" s="13">
        <v>0</v>
      </c>
      <c r="AA13" s="14">
        <v>0</v>
      </c>
      <c r="AB13" s="104">
        <f t="shared" si="4"/>
        <v>0</v>
      </c>
      <c r="AC13" s="113">
        <f t="shared" si="14"/>
        <v>0</v>
      </c>
      <c r="AD13" s="40">
        <f t="shared" si="15"/>
        <v>0</v>
      </c>
      <c r="AE13" s="81">
        <f t="shared" si="16"/>
        <v>0</v>
      </c>
      <c r="AF13" s="120">
        <f t="shared" si="17"/>
        <v>0</v>
      </c>
    </row>
    <row r="14" spans="1:32" ht="16" x14ac:dyDescent="0.2">
      <c r="A14" s="160"/>
      <c r="B14" s="12" t="s">
        <v>12</v>
      </c>
      <c r="C14" s="6" t="s">
        <v>48</v>
      </c>
      <c r="D14" s="37"/>
      <c r="E14" s="62">
        <v>0.2</v>
      </c>
      <c r="F14" s="38">
        <f t="shared" si="0"/>
        <v>0</v>
      </c>
      <c r="G14" s="91" t="s">
        <v>4</v>
      </c>
      <c r="H14" s="86">
        <v>0</v>
      </c>
      <c r="I14" s="14">
        <v>0</v>
      </c>
      <c r="J14" s="108">
        <f t="shared" si="5"/>
        <v>0</v>
      </c>
      <c r="K14" s="39">
        <f t="shared" si="6"/>
        <v>0</v>
      </c>
      <c r="L14" s="40">
        <f t="shared" si="7"/>
        <v>0</v>
      </c>
      <c r="M14" s="41">
        <f t="shared" si="8"/>
        <v>0</v>
      </c>
      <c r="N14" s="13">
        <v>0</v>
      </c>
      <c r="O14" s="14">
        <v>20000</v>
      </c>
      <c r="P14" s="104">
        <f t="shared" si="1"/>
        <v>20000</v>
      </c>
      <c r="Q14" s="101">
        <f t="shared" si="2"/>
        <v>0</v>
      </c>
      <c r="R14" s="35">
        <f t="shared" si="3"/>
        <v>0</v>
      </c>
      <c r="S14" s="36">
        <f t="shared" si="9"/>
        <v>0</v>
      </c>
      <c r="T14" s="86">
        <v>0</v>
      </c>
      <c r="U14" s="14">
        <v>0</v>
      </c>
      <c r="V14" s="108">
        <f t="shared" si="10"/>
        <v>0</v>
      </c>
      <c r="W14" s="39">
        <f t="shared" si="11"/>
        <v>0</v>
      </c>
      <c r="X14" s="40">
        <f t="shared" si="12"/>
        <v>0</v>
      </c>
      <c r="Y14" s="41">
        <f t="shared" si="13"/>
        <v>0</v>
      </c>
      <c r="Z14" s="13">
        <v>0</v>
      </c>
      <c r="AA14" s="14">
        <v>20000</v>
      </c>
      <c r="AB14" s="104">
        <f t="shared" si="4"/>
        <v>20000</v>
      </c>
      <c r="AC14" s="113">
        <f t="shared" si="14"/>
        <v>0</v>
      </c>
      <c r="AD14" s="40">
        <f t="shared" si="15"/>
        <v>0</v>
      </c>
      <c r="AE14" s="81">
        <f t="shared" si="16"/>
        <v>0</v>
      </c>
      <c r="AF14" s="120">
        <f t="shared" si="17"/>
        <v>0</v>
      </c>
    </row>
    <row r="15" spans="1:32" ht="16" x14ac:dyDescent="0.2">
      <c r="A15" s="160"/>
      <c r="B15" s="12" t="s">
        <v>13</v>
      </c>
      <c r="C15" s="7" t="s">
        <v>47</v>
      </c>
      <c r="D15" s="37"/>
      <c r="E15" s="62">
        <v>0.2</v>
      </c>
      <c r="F15" s="38">
        <f t="shared" si="0"/>
        <v>0</v>
      </c>
      <c r="G15" s="91" t="s">
        <v>4</v>
      </c>
      <c r="H15" s="86">
        <v>0</v>
      </c>
      <c r="I15" s="14">
        <v>0</v>
      </c>
      <c r="J15" s="108">
        <f t="shared" si="5"/>
        <v>0</v>
      </c>
      <c r="K15" s="39">
        <f t="shared" si="6"/>
        <v>0</v>
      </c>
      <c r="L15" s="40">
        <f t="shared" si="7"/>
        <v>0</v>
      </c>
      <c r="M15" s="41">
        <f t="shared" si="8"/>
        <v>0</v>
      </c>
      <c r="N15" s="13">
        <v>0</v>
      </c>
      <c r="O15" s="14">
        <v>88900</v>
      </c>
      <c r="P15" s="104">
        <f t="shared" si="1"/>
        <v>88900</v>
      </c>
      <c r="Q15" s="101">
        <f t="shared" si="2"/>
        <v>0</v>
      </c>
      <c r="R15" s="35">
        <f t="shared" si="3"/>
        <v>0</v>
      </c>
      <c r="S15" s="36">
        <f t="shared" si="9"/>
        <v>0</v>
      </c>
      <c r="T15" s="86">
        <v>0</v>
      </c>
      <c r="U15" s="14">
        <v>0</v>
      </c>
      <c r="V15" s="108">
        <f t="shared" si="10"/>
        <v>0</v>
      </c>
      <c r="W15" s="39">
        <f t="shared" si="11"/>
        <v>0</v>
      </c>
      <c r="X15" s="40">
        <f t="shared" si="12"/>
        <v>0</v>
      </c>
      <c r="Y15" s="41">
        <f t="shared" si="13"/>
        <v>0</v>
      </c>
      <c r="Z15" s="13">
        <v>0</v>
      </c>
      <c r="AA15" s="14">
        <v>96000</v>
      </c>
      <c r="AB15" s="104">
        <f t="shared" si="4"/>
        <v>96000</v>
      </c>
      <c r="AC15" s="113">
        <f t="shared" si="14"/>
        <v>0</v>
      </c>
      <c r="AD15" s="40">
        <f t="shared" si="15"/>
        <v>0</v>
      </c>
      <c r="AE15" s="81">
        <f t="shared" si="16"/>
        <v>0</v>
      </c>
      <c r="AF15" s="120">
        <f t="shared" si="17"/>
        <v>0</v>
      </c>
    </row>
    <row r="16" spans="1:32" s="2" customFormat="1" ht="16" x14ac:dyDescent="0.2">
      <c r="A16" s="160"/>
      <c r="B16" s="12" t="s">
        <v>14</v>
      </c>
      <c r="C16" s="6" t="s">
        <v>62</v>
      </c>
      <c r="D16" s="37"/>
      <c r="E16" s="62">
        <v>0.2</v>
      </c>
      <c r="F16" s="38">
        <f t="shared" si="0"/>
        <v>0</v>
      </c>
      <c r="G16" s="91" t="s">
        <v>4</v>
      </c>
      <c r="H16" s="87"/>
      <c r="I16" s="17">
        <v>9480</v>
      </c>
      <c r="J16" s="108">
        <f t="shared" si="5"/>
        <v>9480</v>
      </c>
      <c r="K16" s="39">
        <f t="shared" si="6"/>
        <v>0</v>
      </c>
      <c r="L16" s="40">
        <f t="shared" si="7"/>
        <v>0</v>
      </c>
      <c r="M16" s="41">
        <f t="shared" si="8"/>
        <v>0</v>
      </c>
      <c r="N16" s="16">
        <v>0</v>
      </c>
      <c r="O16" s="14">
        <v>6000</v>
      </c>
      <c r="P16" s="104">
        <f t="shared" si="1"/>
        <v>6000</v>
      </c>
      <c r="Q16" s="101">
        <f t="shared" si="2"/>
        <v>0</v>
      </c>
      <c r="R16" s="35">
        <f t="shared" si="3"/>
        <v>0</v>
      </c>
      <c r="S16" s="36">
        <f t="shared" si="9"/>
        <v>0</v>
      </c>
      <c r="T16" s="87"/>
      <c r="U16" s="17">
        <v>9480</v>
      </c>
      <c r="V16" s="108">
        <f t="shared" si="10"/>
        <v>9480</v>
      </c>
      <c r="W16" s="39">
        <f t="shared" si="11"/>
        <v>0</v>
      </c>
      <c r="X16" s="40">
        <f t="shared" si="12"/>
        <v>0</v>
      </c>
      <c r="Y16" s="41">
        <f t="shared" si="13"/>
        <v>0</v>
      </c>
      <c r="Z16" s="16">
        <v>0</v>
      </c>
      <c r="AA16" s="14">
        <v>6000</v>
      </c>
      <c r="AB16" s="104">
        <f t="shared" si="4"/>
        <v>6000</v>
      </c>
      <c r="AC16" s="113">
        <f t="shared" si="14"/>
        <v>0</v>
      </c>
      <c r="AD16" s="40">
        <f t="shared" si="15"/>
        <v>0</v>
      </c>
      <c r="AE16" s="81">
        <f t="shared" si="16"/>
        <v>0</v>
      </c>
      <c r="AF16" s="120">
        <f t="shared" si="17"/>
        <v>0</v>
      </c>
    </row>
    <row r="17" spans="1:32" ht="16" x14ac:dyDescent="0.2">
      <c r="A17" s="160"/>
      <c r="B17" s="18" t="s">
        <v>15</v>
      </c>
      <c r="C17" s="19" t="s">
        <v>44</v>
      </c>
      <c r="D17" s="37"/>
      <c r="E17" s="63">
        <v>0.2</v>
      </c>
      <c r="F17" s="38">
        <f t="shared" si="0"/>
        <v>0</v>
      </c>
      <c r="G17" s="92" t="s">
        <v>4</v>
      </c>
      <c r="H17" s="85">
        <v>0</v>
      </c>
      <c r="I17" s="14">
        <v>32500</v>
      </c>
      <c r="J17" s="108">
        <f t="shared" si="5"/>
        <v>32500</v>
      </c>
      <c r="K17" s="39">
        <f t="shared" si="6"/>
        <v>0</v>
      </c>
      <c r="L17" s="40">
        <f t="shared" si="7"/>
        <v>0</v>
      </c>
      <c r="M17" s="41">
        <f t="shared" si="8"/>
        <v>0</v>
      </c>
      <c r="N17" s="13">
        <v>0</v>
      </c>
      <c r="O17" s="14">
        <v>32500</v>
      </c>
      <c r="P17" s="104">
        <f t="shared" si="1"/>
        <v>32500</v>
      </c>
      <c r="Q17" s="101">
        <f t="shared" si="2"/>
        <v>0</v>
      </c>
      <c r="R17" s="35">
        <f t="shared" si="3"/>
        <v>0</v>
      </c>
      <c r="S17" s="36">
        <f t="shared" si="9"/>
        <v>0</v>
      </c>
      <c r="T17" s="85">
        <v>0</v>
      </c>
      <c r="U17" s="14">
        <v>32500</v>
      </c>
      <c r="V17" s="108">
        <f t="shared" si="10"/>
        <v>32500</v>
      </c>
      <c r="W17" s="39">
        <f t="shared" si="11"/>
        <v>0</v>
      </c>
      <c r="X17" s="40">
        <f t="shared" si="12"/>
        <v>0</v>
      </c>
      <c r="Y17" s="41">
        <f t="shared" si="13"/>
        <v>0</v>
      </c>
      <c r="Z17" s="13">
        <v>0</v>
      </c>
      <c r="AA17" s="14">
        <v>34000</v>
      </c>
      <c r="AB17" s="104">
        <f t="shared" si="4"/>
        <v>34000</v>
      </c>
      <c r="AC17" s="113">
        <f t="shared" si="14"/>
        <v>0</v>
      </c>
      <c r="AD17" s="40">
        <f t="shared" si="15"/>
        <v>0</v>
      </c>
      <c r="AE17" s="81">
        <f t="shared" si="16"/>
        <v>0</v>
      </c>
      <c r="AF17" s="120">
        <f t="shared" si="17"/>
        <v>0</v>
      </c>
    </row>
    <row r="18" spans="1:32" ht="16" x14ac:dyDescent="0.2">
      <c r="A18" s="160">
        <v>3</v>
      </c>
      <c r="B18" s="12" t="s">
        <v>22</v>
      </c>
      <c r="C18" s="6" t="s">
        <v>9</v>
      </c>
      <c r="D18" s="37"/>
      <c r="E18" s="62">
        <v>0.2</v>
      </c>
      <c r="F18" s="38">
        <f t="shared" si="0"/>
        <v>0</v>
      </c>
      <c r="G18" s="91" t="s">
        <v>4</v>
      </c>
      <c r="H18" s="87">
        <v>4000</v>
      </c>
      <c r="I18" s="14">
        <v>0</v>
      </c>
      <c r="J18" s="108">
        <f t="shared" si="5"/>
        <v>4000</v>
      </c>
      <c r="K18" s="39">
        <f t="shared" si="6"/>
        <v>0</v>
      </c>
      <c r="L18" s="40">
        <f t="shared" si="7"/>
        <v>0</v>
      </c>
      <c r="M18" s="41">
        <f t="shared" si="8"/>
        <v>0</v>
      </c>
      <c r="N18" s="16">
        <v>4000</v>
      </c>
      <c r="O18" s="14">
        <v>0</v>
      </c>
      <c r="P18" s="104">
        <f t="shared" si="1"/>
        <v>4000</v>
      </c>
      <c r="Q18" s="101">
        <f t="shared" si="2"/>
        <v>0</v>
      </c>
      <c r="R18" s="35">
        <f t="shared" si="3"/>
        <v>0</v>
      </c>
      <c r="S18" s="36">
        <f t="shared" si="9"/>
        <v>0</v>
      </c>
      <c r="T18" s="87">
        <v>4000</v>
      </c>
      <c r="U18" s="14">
        <v>0</v>
      </c>
      <c r="V18" s="108">
        <f t="shared" si="10"/>
        <v>4000</v>
      </c>
      <c r="W18" s="39">
        <f t="shared" si="11"/>
        <v>0</v>
      </c>
      <c r="X18" s="40">
        <f t="shared" si="12"/>
        <v>0</v>
      </c>
      <c r="Y18" s="41">
        <f t="shared" si="13"/>
        <v>0</v>
      </c>
      <c r="Z18" s="16">
        <v>4500</v>
      </c>
      <c r="AA18" s="14">
        <v>0</v>
      </c>
      <c r="AB18" s="104">
        <f t="shared" si="4"/>
        <v>4500</v>
      </c>
      <c r="AC18" s="113">
        <f t="shared" si="14"/>
        <v>0</v>
      </c>
      <c r="AD18" s="40">
        <f t="shared" si="15"/>
        <v>0</v>
      </c>
      <c r="AE18" s="81">
        <f t="shared" si="16"/>
        <v>0</v>
      </c>
      <c r="AF18" s="120">
        <f t="shared" si="17"/>
        <v>0</v>
      </c>
    </row>
    <row r="19" spans="1:32" ht="16" x14ac:dyDescent="0.2">
      <c r="A19" s="160"/>
      <c r="B19" s="12" t="s">
        <v>23</v>
      </c>
      <c r="C19" s="6" t="s">
        <v>10</v>
      </c>
      <c r="D19" s="37"/>
      <c r="E19" s="62">
        <v>0.2</v>
      </c>
      <c r="F19" s="38">
        <f t="shared" si="0"/>
        <v>0</v>
      </c>
      <c r="G19" s="91" t="s">
        <v>4</v>
      </c>
      <c r="H19" s="87">
        <v>0</v>
      </c>
      <c r="I19" s="14">
        <v>3000</v>
      </c>
      <c r="J19" s="108">
        <f t="shared" si="5"/>
        <v>3000</v>
      </c>
      <c r="K19" s="39">
        <f t="shared" si="6"/>
        <v>0</v>
      </c>
      <c r="L19" s="40">
        <f t="shared" si="7"/>
        <v>0</v>
      </c>
      <c r="M19" s="41">
        <f t="shared" si="8"/>
        <v>0</v>
      </c>
      <c r="N19" s="16">
        <v>0</v>
      </c>
      <c r="O19" s="14">
        <v>3000</v>
      </c>
      <c r="P19" s="104">
        <f t="shared" si="1"/>
        <v>3000</v>
      </c>
      <c r="Q19" s="101">
        <f t="shared" si="2"/>
        <v>0</v>
      </c>
      <c r="R19" s="35">
        <f t="shared" si="3"/>
        <v>0</v>
      </c>
      <c r="S19" s="36">
        <f t="shared" si="9"/>
        <v>0</v>
      </c>
      <c r="T19" s="87">
        <v>0</v>
      </c>
      <c r="U19" s="14">
        <v>3000</v>
      </c>
      <c r="V19" s="108">
        <f t="shared" si="10"/>
        <v>3000</v>
      </c>
      <c r="W19" s="39">
        <f t="shared" si="11"/>
        <v>0</v>
      </c>
      <c r="X19" s="40">
        <f t="shared" si="12"/>
        <v>0</v>
      </c>
      <c r="Y19" s="41">
        <f t="shared" si="13"/>
        <v>0</v>
      </c>
      <c r="Z19" s="16">
        <v>3500</v>
      </c>
      <c r="AA19" s="14">
        <v>0</v>
      </c>
      <c r="AB19" s="104">
        <f t="shared" si="4"/>
        <v>3500</v>
      </c>
      <c r="AC19" s="113">
        <f t="shared" si="14"/>
        <v>0</v>
      </c>
      <c r="AD19" s="40">
        <f t="shared" si="15"/>
        <v>0</v>
      </c>
      <c r="AE19" s="81">
        <f t="shared" si="16"/>
        <v>0</v>
      </c>
      <c r="AF19" s="120">
        <f t="shared" si="17"/>
        <v>0</v>
      </c>
    </row>
    <row r="20" spans="1:32" ht="16" x14ac:dyDescent="0.2">
      <c r="A20" s="160"/>
      <c r="B20" s="12" t="s">
        <v>38</v>
      </c>
      <c r="C20" s="7" t="s">
        <v>29</v>
      </c>
      <c r="D20" s="37"/>
      <c r="E20" s="62">
        <v>0.2</v>
      </c>
      <c r="F20" s="38">
        <f t="shared" si="0"/>
        <v>0</v>
      </c>
      <c r="G20" s="91" t="s">
        <v>4</v>
      </c>
      <c r="H20" s="88">
        <v>0</v>
      </c>
      <c r="I20" s="14">
        <v>1580</v>
      </c>
      <c r="J20" s="108">
        <f t="shared" si="5"/>
        <v>1580</v>
      </c>
      <c r="K20" s="39">
        <f t="shared" si="6"/>
        <v>0</v>
      </c>
      <c r="L20" s="40">
        <f t="shared" si="7"/>
        <v>0</v>
      </c>
      <c r="M20" s="41">
        <f t="shared" si="8"/>
        <v>0</v>
      </c>
      <c r="N20" s="20">
        <v>0</v>
      </c>
      <c r="O20" s="14">
        <v>1500</v>
      </c>
      <c r="P20" s="104">
        <f t="shared" si="1"/>
        <v>1500</v>
      </c>
      <c r="Q20" s="101">
        <f t="shared" si="2"/>
        <v>0</v>
      </c>
      <c r="R20" s="35">
        <f t="shared" si="3"/>
        <v>0</v>
      </c>
      <c r="S20" s="36">
        <f t="shared" si="9"/>
        <v>0</v>
      </c>
      <c r="T20" s="88">
        <v>0</v>
      </c>
      <c r="U20" s="14">
        <v>1580</v>
      </c>
      <c r="V20" s="108">
        <f t="shared" si="10"/>
        <v>1580</v>
      </c>
      <c r="W20" s="39">
        <f t="shared" si="11"/>
        <v>0</v>
      </c>
      <c r="X20" s="40">
        <f t="shared" si="12"/>
        <v>0</v>
      </c>
      <c r="Y20" s="41">
        <f t="shared" si="13"/>
        <v>0</v>
      </c>
      <c r="Z20" s="20">
        <v>1550</v>
      </c>
      <c r="AA20" s="14">
        <v>0</v>
      </c>
      <c r="AB20" s="104">
        <f t="shared" si="4"/>
        <v>1550</v>
      </c>
      <c r="AC20" s="113">
        <f t="shared" si="14"/>
        <v>0</v>
      </c>
      <c r="AD20" s="40">
        <f t="shared" si="15"/>
        <v>0</v>
      </c>
      <c r="AE20" s="81">
        <f t="shared" si="16"/>
        <v>0</v>
      </c>
      <c r="AF20" s="120">
        <f t="shared" si="17"/>
        <v>0</v>
      </c>
    </row>
    <row r="21" spans="1:32" ht="16" x14ac:dyDescent="0.2">
      <c r="A21" s="160"/>
      <c r="B21" s="12" t="s">
        <v>39</v>
      </c>
      <c r="C21" s="21" t="s">
        <v>32</v>
      </c>
      <c r="D21" s="37"/>
      <c r="E21" s="62">
        <v>0.2</v>
      </c>
      <c r="F21" s="38">
        <f t="shared" si="0"/>
        <v>0</v>
      </c>
      <c r="G21" s="91" t="s">
        <v>4</v>
      </c>
      <c r="H21" s="88">
        <v>120</v>
      </c>
      <c r="I21" s="14">
        <v>0</v>
      </c>
      <c r="J21" s="108">
        <f t="shared" si="5"/>
        <v>120</v>
      </c>
      <c r="K21" s="39">
        <f t="shared" si="6"/>
        <v>0</v>
      </c>
      <c r="L21" s="40">
        <f t="shared" si="7"/>
        <v>0</v>
      </c>
      <c r="M21" s="41">
        <f t="shared" si="8"/>
        <v>0</v>
      </c>
      <c r="N21" s="20">
        <v>120</v>
      </c>
      <c r="O21" s="14">
        <v>0</v>
      </c>
      <c r="P21" s="104">
        <f t="shared" si="1"/>
        <v>120</v>
      </c>
      <c r="Q21" s="101">
        <f t="shared" si="2"/>
        <v>0</v>
      </c>
      <c r="R21" s="35">
        <f t="shared" si="3"/>
        <v>0</v>
      </c>
      <c r="S21" s="36">
        <f t="shared" si="9"/>
        <v>0</v>
      </c>
      <c r="T21" s="88">
        <v>120</v>
      </c>
      <c r="U21" s="14">
        <v>0</v>
      </c>
      <c r="V21" s="108">
        <f t="shared" si="10"/>
        <v>120</v>
      </c>
      <c r="W21" s="39">
        <f t="shared" si="11"/>
        <v>0</v>
      </c>
      <c r="X21" s="40">
        <f t="shared" si="12"/>
        <v>0</v>
      </c>
      <c r="Y21" s="41">
        <f t="shared" si="13"/>
        <v>0</v>
      </c>
      <c r="Z21" s="20">
        <v>120</v>
      </c>
      <c r="AA21" s="14">
        <v>0</v>
      </c>
      <c r="AB21" s="104">
        <f t="shared" si="4"/>
        <v>120</v>
      </c>
      <c r="AC21" s="113">
        <f t="shared" si="14"/>
        <v>0</v>
      </c>
      <c r="AD21" s="40">
        <f t="shared" si="15"/>
        <v>0</v>
      </c>
      <c r="AE21" s="81">
        <f t="shared" si="16"/>
        <v>0</v>
      </c>
      <c r="AF21" s="120">
        <f t="shared" si="17"/>
        <v>0</v>
      </c>
    </row>
    <row r="22" spans="1:32" ht="16" x14ac:dyDescent="0.2">
      <c r="A22" s="160">
        <v>4</v>
      </c>
      <c r="B22" s="22" t="s">
        <v>17</v>
      </c>
      <c r="C22" s="6" t="s">
        <v>42</v>
      </c>
      <c r="D22" s="37"/>
      <c r="E22" s="63">
        <v>0.2</v>
      </c>
      <c r="F22" s="38">
        <f t="shared" si="0"/>
        <v>0</v>
      </c>
      <c r="G22" s="93" t="s">
        <v>4</v>
      </c>
      <c r="H22" s="85">
        <v>0</v>
      </c>
      <c r="I22" s="24">
        <v>113550</v>
      </c>
      <c r="J22" s="108">
        <f t="shared" si="5"/>
        <v>113550</v>
      </c>
      <c r="K22" s="39">
        <f t="shared" si="6"/>
        <v>0</v>
      </c>
      <c r="L22" s="40">
        <f t="shared" si="7"/>
        <v>0</v>
      </c>
      <c r="M22" s="41">
        <f t="shared" si="8"/>
        <v>0</v>
      </c>
      <c r="N22" s="23">
        <v>0</v>
      </c>
      <c r="O22" s="14">
        <v>108900</v>
      </c>
      <c r="P22" s="104">
        <f t="shared" si="1"/>
        <v>108900</v>
      </c>
      <c r="Q22" s="101">
        <f t="shared" si="2"/>
        <v>0</v>
      </c>
      <c r="R22" s="35">
        <f t="shared" si="3"/>
        <v>0</v>
      </c>
      <c r="S22" s="36">
        <f t="shared" si="9"/>
        <v>0</v>
      </c>
      <c r="T22" s="85">
        <v>0</v>
      </c>
      <c r="U22" s="24">
        <v>113550</v>
      </c>
      <c r="V22" s="108">
        <f t="shared" si="10"/>
        <v>113550</v>
      </c>
      <c r="W22" s="39">
        <f t="shared" si="11"/>
        <v>0</v>
      </c>
      <c r="X22" s="40">
        <f t="shared" si="12"/>
        <v>0</v>
      </c>
      <c r="Y22" s="41">
        <f t="shared" si="13"/>
        <v>0</v>
      </c>
      <c r="Z22" s="23">
        <v>0</v>
      </c>
      <c r="AA22" s="14">
        <v>116000</v>
      </c>
      <c r="AB22" s="104">
        <f t="shared" si="4"/>
        <v>116000</v>
      </c>
      <c r="AC22" s="113">
        <f t="shared" si="14"/>
        <v>0</v>
      </c>
      <c r="AD22" s="40">
        <f t="shared" si="15"/>
        <v>0</v>
      </c>
      <c r="AE22" s="81">
        <f t="shared" si="16"/>
        <v>0</v>
      </c>
      <c r="AF22" s="120">
        <f t="shared" si="17"/>
        <v>0</v>
      </c>
    </row>
    <row r="23" spans="1:32" ht="16" x14ac:dyDescent="0.2">
      <c r="A23" s="160"/>
      <c r="B23" s="22" t="s">
        <v>18</v>
      </c>
      <c r="C23" s="6" t="s">
        <v>41</v>
      </c>
      <c r="D23" s="37"/>
      <c r="E23" s="62">
        <v>0.2</v>
      </c>
      <c r="F23" s="38">
        <f t="shared" si="0"/>
        <v>0</v>
      </c>
      <c r="G23" s="91" t="s">
        <v>4</v>
      </c>
      <c r="H23" s="85">
        <v>0</v>
      </c>
      <c r="I23" s="17">
        <v>4740</v>
      </c>
      <c r="J23" s="108">
        <f t="shared" si="5"/>
        <v>4740</v>
      </c>
      <c r="K23" s="39">
        <f t="shared" si="6"/>
        <v>0</v>
      </c>
      <c r="L23" s="40">
        <f t="shared" si="7"/>
        <v>0</v>
      </c>
      <c r="M23" s="41">
        <f t="shared" si="8"/>
        <v>0</v>
      </c>
      <c r="N23" s="16">
        <v>0</v>
      </c>
      <c r="O23" s="14">
        <v>4500</v>
      </c>
      <c r="P23" s="104">
        <f t="shared" si="1"/>
        <v>4500</v>
      </c>
      <c r="Q23" s="101">
        <f t="shared" si="2"/>
        <v>0</v>
      </c>
      <c r="R23" s="35">
        <f t="shared" si="3"/>
        <v>0</v>
      </c>
      <c r="S23" s="36">
        <f t="shared" si="9"/>
        <v>0</v>
      </c>
      <c r="T23" s="85">
        <v>0</v>
      </c>
      <c r="U23" s="17">
        <v>4740</v>
      </c>
      <c r="V23" s="108">
        <f t="shared" si="10"/>
        <v>4740</v>
      </c>
      <c r="W23" s="39">
        <f t="shared" si="11"/>
        <v>0</v>
      </c>
      <c r="X23" s="40">
        <f t="shared" si="12"/>
        <v>0</v>
      </c>
      <c r="Y23" s="41">
        <f t="shared" si="13"/>
        <v>0</v>
      </c>
      <c r="Z23" s="16">
        <v>0</v>
      </c>
      <c r="AA23" s="14">
        <v>4550</v>
      </c>
      <c r="AB23" s="104">
        <f t="shared" si="4"/>
        <v>4550</v>
      </c>
      <c r="AC23" s="113">
        <f t="shared" si="14"/>
        <v>0</v>
      </c>
      <c r="AD23" s="40">
        <f t="shared" si="15"/>
        <v>0</v>
      </c>
      <c r="AE23" s="81">
        <f t="shared" si="16"/>
        <v>0</v>
      </c>
      <c r="AF23" s="120">
        <f t="shared" si="17"/>
        <v>0</v>
      </c>
    </row>
    <row r="24" spans="1:32" ht="16" x14ac:dyDescent="0.2">
      <c r="A24" s="160"/>
      <c r="B24" s="12" t="s">
        <v>43</v>
      </c>
      <c r="C24" s="6" t="s">
        <v>6</v>
      </c>
      <c r="D24" s="37"/>
      <c r="E24" s="62">
        <v>0.2</v>
      </c>
      <c r="F24" s="38">
        <f t="shared" si="0"/>
        <v>0</v>
      </c>
      <c r="G24" s="91" t="s">
        <v>4</v>
      </c>
      <c r="H24" s="85">
        <v>0</v>
      </c>
      <c r="I24" s="17">
        <v>1580</v>
      </c>
      <c r="J24" s="108">
        <f t="shared" si="5"/>
        <v>1580</v>
      </c>
      <c r="K24" s="39">
        <f t="shared" si="6"/>
        <v>0</v>
      </c>
      <c r="L24" s="40">
        <f t="shared" si="7"/>
        <v>0</v>
      </c>
      <c r="M24" s="41">
        <f t="shared" si="8"/>
        <v>0</v>
      </c>
      <c r="N24" s="16">
        <v>0</v>
      </c>
      <c r="O24" s="14">
        <v>1500</v>
      </c>
      <c r="P24" s="104">
        <f t="shared" si="1"/>
        <v>1500</v>
      </c>
      <c r="Q24" s="101">
        <f t="shared" si="2"/>
        <v>0</v>
      </c>
      <c r="R24" s="35">
        <f t="shared" si="3"/>
        <v>0</v>
      </c>
      <c r="S24" s="36">
        <f t="shared" si="9"/>
        <v>0</v>
      </c>
      <c r="T24" s="85">
        <v>0</v>
      </c>
      <c r="U24" s="17">
        <v>1580</v>
      </c>
      <c r="V24" s="108">
        <f t="shared" si="10"/>
        <v>1580</v>
      </c>
      <c r="W24" s="39">
        <f t="shared" si="11"/>
        <v>0</v>
      </c>
      <c r="X24" s="40">
        <f t="shared" si="12"/>
        <v>0</v>
      </c>
      <c r="Y24" s="41">
        <f t="shared" si="13"/>
        <v>0</v>
      </c>
      <c r="Z24" s="16">
        <v>0</v>
      </c>
      <c r="AA24" s="14">
        <v>1550</v>
      </c>
      <c r="AB24" s="104">
        <f t="shared" si="4"/>
        <v>1550</v>
      </c>
      <c r="AC24" s="113">
        <f t="shared" si="14"/>
        <v>0</v>
      </c>
      <c r="AD24" s="40">
        <f t="shared" si="15"/>
        <v>0</v>
      </c>
      <c r="AE24" s="81">
        <f t="shared" si="16"/>
        <v>0</v>
      </c>
      <c r="AF24" s="120">
        <f t="shared" si="17"/>
        <v>0</v>
      </c>
    </row>
    <row r="25" spans="1:32" ht="16" x14ac:dyDescent="0.2">
      <c r="A25" s="160">
        <v>5</v>
      </c>
      <c r="B25" s="25" t="s">
        <v>34</v>
      </c>
      <c r="C25" s="6" t="s">
        <v>33</v>
      </c>
      <c r="D25" s="37"/>
      <c r="E25" s="64">
        <v>0.2</v>
      </c>
      <c r="F25" s="38">
        <f t="shared" si="0"/>
        <v>0</v>
      </c>
      <c r="G25" s="94" t="s">
        <v>2</v>
      </c>
      <c r="H25" s="87">
        <v>0</v>
      </c>
      <c r="I25" s="14">
        <v>20</v>
      </c>
      <c r="J25" s="108">
        <f t="shared" si="5"/>
        <v>20</v>
      </c>
      <c r="K25" s="39">
        <f t="shared" si="6"/>
        <v>0</v>
      </c>
      <c r="L25" s="40">
        <f t="shared" si="7"/>
        <v>0</v>
      </c>
      <c r="M25" s="41">
        <f t="shared" si="8"/>
        <v>0</v>
      </c>
      <c r="N25" s="16">
        <v>0</v>
      </c>
      <c r="O25" s="14">
        <v>20</v>
      </c>
      <c r="P25" s="104">
        <f t="shared" si="1"/>
        <v>20</v>
      </c>
      <c r="Q25" s="101">
        <f t="shared" si="2"/>
        <v>0</v>
      </c>
      <c r="R25" s="35">
        <f t="shared" si="3"/>
        <v>0</v>
      </c>
      <c r="S25" s="36">
        <f t="shared" si="9"/>
        <v>0</v>
      </c>
      <c r="T25" s="87">
        <v>0</v>
      </c>
      <c r="U25" s="14">
        <v>20</v>
      </c>
      <c r="V25" s="108">
        <f t="shared" si="10"/>
        <v>20</v>
      </c>
      <c r="W25" s="39">
        <f t="shared" si="11"/>
        <v>0</v>
      </c>
      <c r="X25" s="40">
        <f t="shared" si="12"/>
        <v>0</v>
      </c>
      <c r="Y25" s="41">
        <f t="shared" si="13"/>
        <v>0</v>
      </c>
      <c r="Z25" s="16">
        <v>0</v>
      </c>
      <c r="AA25" s="14">
        <v>20</v>
      </c>
      <c r="AB25" s="104">
        <f t="shared" si="4"/>
        <v>20</v>
      </c>
      <c r="AC25" s="113">
        <f t="shared" si="14"/>
        <v>0</v>
      </c>
      <c r="AD25" s="40">
        <f t="shared" si="15"/>
        <v>0</v>
      </c>
      <c r="AE25" s="81">
        <f t="shared" si="16"/>
        <v>0</v>
      </c>
      <c r="AF25" s="120">
        <f t="shared" si="17"/>
        <v>0</v>
      </c>
    </row>
    <row r="26" spans="1:32" ht="16" x14ac:dyDescent="0.2">
      <c r="A26" s="160"/>
      <c r="B26" s="25" t="s">
        <v>35</v>
      </c>
      <c r="C26" s="6" t="s">
        <v>30</v>
      </c>
      <c r="D26" s="37"/>
      <c r="E26" s="62">
        <v>0.2</v>
      </c>
      <c r="F26" s="38">
        <f t="shared" si="0"/>
        <v>0</v>
      </c>
      <c r="G26" s="91" t="s">
        <v>7</v>
      </c>
      <c r="H26" s="87">
        <v>18</v>
      </c>
      <c r="I26" s="17">
        <v>14</v>
      </c>
      <c r="J26" s="108">
        <f t="shared" si="5"/>
        <v>32</v>
      </c>
      <c r="K26" s="39">
        <f t="shared" si="6"/>
        <v>0</v>
      </c>
      <c r="L26" s="40">
        <f t="shared" si="7"/>
        <v>0</v>
      </c>
      <c r="M26" s="41">
        <f t="shared" si="8"/>
        <v>0</v>
      </c>
      <c r="N26" s="16">
        <v>4</v>
      </c>
      <c r="O26" s="14">
        <v>12</v>
      </c>
      <c r="P26" s="104">
        <f t="shared" si="1"/>
        <v>16</v>
      </c>
      <c r="Q26" s="101">
        <f t="shared" si="2"/>
        <v>0</v>
      </c>
      <c r="R26" s="35">
        <f t="shared" si="3"/>
        <v>0</v>
      </c>
      <c r="S26" s="36">
        <f t="shared" si="9"/>
        <v>0</v>
      </c>
      <c r="T26" s="87">
        <v>18</v>
      </c>
      <c r="U26" s="17">
        <v>14</v>
      </c>
      <c r="V26" s="108">
        <f t="shared" si="10"/>
        <v>32</v>
      </c>
      <c r="W26" s="39">
        <f t="shared" si="11"/>
        <v>0</v>
      </c>
      <c r="X26" s="40">
        <f t="shared" si="12"/>
        <v>0</v>
      </c>
      <c r="Y26" s="41">
        <f t="shared" si="13"/>
        <v>0</v>
      </c>
      <c r="Z26" s="16">
        <v>4</v>
      </c>
      <c r="AA26" s="14">
        <v>12</v>
      </c>
      <c r="AB26" s="104">
        <f t="shared" si="4"/>
        <v>16</v>
      </c>
      <c r="AC26" s="113">
        <f t="shared" si="14"/>
        <v>0</v>
      </c>
      <c r="AD26" s="40">
        <f t="shared" si="15"/>
        <v>0</v>
      </c>
      <c r="AE26" s="81">
        <f t="shared" si="16"/>
        <v>0</v>
      </c>
      <c r="AF26" s="120">
        <f t="shared" si="17"/>
        <v>0</v>
      </c>
    </row>
    <row r="27" spans="1:32" ht="32" x14ac:dyDescent="0.2">
      <c r="A27" s="160">
        <v>6</v>
      </c>
      <c r="B27" s="25" t="s">
        <v>51</v>
      </c>
      <c r="C27" s="6" t="s">
        <v>76</v>
      </c>
      <c r="D27" s="37"/>
      <c r="E27" s="62">
        <v>0.2</v>
      </c>
      <c r="F27" s="38">
        <f t="shared" si="0"/>
        <v>0</v>
      </c>
      <c r="G27" s="91" t="s">
        <v>4</v>
      </c>
      <c r="H27" s="85">
        <v>0</v>
      </c>
      <c r="I27" s="17">
        <v>20000</v>
      </c>
      <c r="J27" s="108">
        <f t="shared" si="5"/>
        <v>20000</v>
      </c>
      <c r="K27" s="39">
        <f t="shared" si="6"/>
        <v>0</v>
      </c>
      <c r="L27" s="40">
        <f t="shared" si="7"/>
        <v>0</v>
      </c>
      <c r="M27" s="41">
        <f t="shared" si="8"/>
        <v>0</v>
      </c>
      <c r="N27" s="16">
        <v>0</v>
      </c>
      <c r="O27" s="14">
        <v>0</v>
      </c>
      <c r="P27" s="104">
        <f t="shared" si="1"/>
        <v>0</v>
      </c>
      <c r="Q27" s="101">
        <f t="shared" si="2"/>
        <v>0</v>
      </c>
      <c r="R27" s="35">
        <f t="shared" si="3"/>
        <v>0</v>
      </c>
      <c r="S27" s="36">
        <f t="shared" si="9"/>
        <v>0</v>
      </c>
      <c r="T27" s="85">
        <v>0</v>
      </c>
      <c r="U27" s="17">
        <v>20000</v>
      </c>
      <c r="V27" s="108">
        <f t="shared" si="10"/>
        <v>20000</v>
      </c>
      <c r="W27" s="39">
        <f t="shared" si="11"/>
        <v>0</v>
      </c>
      <c r="X27" s="40">
        <f t="shared" si="12"/>
        <v>0</v>
      </c>
      <c r="Y27" s="41">
        <f t="shared" si="13"/>
        <v>0</v>
      </c>
      <c r="Z27" s="16">
        <v>0</v>
      </c>
      <c r="AA27" s="14">
        <v>0</v>
      </c>
      <c r="AB27" s="104">
        <f t="shared" si="4"/>
        <v>0</v>
      </c>
      <c r="AC27" s="113">
        <f t="shared" si="14"/>
        <v>0</v>
      </c>
      <c r="AD27" s="40">
        <f t="shared" si="15"/>
        <v>0</v>
      </c>
      <c r="AE27" s="81">
        <f t="shared" si="16"/>
        <v>0</v>
      </c>
      <c r="AF27" s="120">
        <f t="shared" si="17"/>
        <v>0</v>
      </c>
    </row>
    <row r="28" spans="1:32" ht="32" x14ac:dyDescent="0.2">
      <c r="A28" s="160"/>
      <c r="B28" s="25" t="s">
        <v>52</v>
      </c>
      <c r="C28" s="6" t="s">
        <v>77</v>
      </c>
      <c r="D28" s="37"/>
      <c r="E28" s="62">
        <v>0.2</v>
      </c>
      <c r="F28" s="38">
        <f t="shared" si="0"/>
        <v>0</v>
      </c>
      <c r="G28" s="91" t="s">
        <v>4</v>
      </c>
      <c r="H28" s="85">
        <v>0</v>
      </c>
      <c r="I28" s="14">
        <v>29000</v>
      </c>
      <c r="J28" s="108">
        <f t="shared" si="5"/>
        <v>29000</v>
      </c>
      <c r="K28" s="39">
        <f t="shared" si="6"/>
        <v>0</v>
      </c>
      <c r="L28" s="40">
        <f t="shared" si="7"/>
        <v>0</v>
      </c>
      <c r="M28" s="41">
        <f t="shared" si="8"/>
        <v>0</v>
      </c>
      <c r="N28" s="16">
        <v>0</v>
      </c>
      <c r="O28" s="14">
        <v>0</v>
      </c>
      <c r="P28" s="104">
        <f t="shared" si="1"/>
        <v>0</v>
      </c>
      <c r="Q28" s="101">
        <f t="shared" si="2"/>
        <v>0</v>
      </c>
      <c r="R28" s="35">
        <f t="shared" si="3"/>
        <v>0</v>
      </c>
      <c r="S28" s="36">
        <f t="shared" si="9"/>
        <v>0</v>
      </c>
      <c r="T28" s="85">
        <v>0</v>
      </c>
      <c r="U28" s="14">
        <v>29000</v>
      </c>
      <c r="V28" s="108">
        <f t="shared" si="10"/>
        <v>29000</v>
      </c>
      <c r="W28" s="39">
        <f t="shared" si="11"/>
        <v>0</v>
      </c>
      <c r="X28" s="40">
        <f t="shared" si="12"/>
        <v>0</v>
      </c>
      <c r="Y28" s="41">
        <f t="shared" si="13"/>
        <v>0</v>
      </c>
      <c r="Z28" s="16">
        <v>0</v>
      </c>
      <c r="AA28" s="14">
        <v>0</v>
      </c>
      <c r="AB28" s="104">
        <f t="shared" si="4"/>
        <v>0</v>
      </c>
      <c r="AC28" s="113">
        <f t="shared" si="14"/>
        <v>0</v>
      </c>
      <c r="AD28" s="40">
        <f t="shared" si="15"/>
        <v>0</v>
      </c>
      <c r="AE28" s="81">
        <f t="shared" si="16"/>
        <v>0</v>
      </c>
      <c r="AF28" s="120">
        <f t="shared" si="17"/>
        <v>0</v>
      </c>
    </row>
    <row r="29" spans="1:32" ht="32" x14ac:dyDescent="0.2">
      <c r="A29" s="160"/>
      <c r="B29" s="12" t="s">
        <v>19</v>
      </c>
      <c r="C29" s="6" t="s">
        <v>78</v>
      </c>
      <c r="D29" s="37"/>
      <c r="E29" s="65">
        <v>0.2</v>
      </c>
      <c r="F29" s="38">
        <f t="shared" si="0"/>
        <v>0</v>
      </c>
      <c r="G29" s="95" t="s">
        <v>4</v>
      </c>
      <c r="H29" s="85">
        <v>0</v>
      </c>
      <c r="I29" s="14">
        <v>0</v>
      </c>
      <c r="J29" s="108">
        <f t="shared" si="5"/>
        <v>0</v>
      </c>
      <c r="K29" s="39">
        <f t="shared" si="6"/>
        <v>0</v>
      </c>
      <c r="L29" s="40">
        <f t="shared" si="7"/>
        <v>0</v>
      </c>
      <c r="M29" s="41">
        <f t="shared" si="8"/>
        <v>0</v>
      </c>
      <c r="N29" s="13">
        <v>0</v>
      </c>
      <c r="O29" s="14">
        <v>20000</v>
      </c>
      <c r="P29" s="104">
        <f t="shared" si="1"/>
        <v>20000</v>
      </c>
      <c r="Q29" s="101">
        <f t="shared" si="2"/>
        <v>0</v>
      </c>
      <c r="R29" s="35">
        <f t="shared" si="3"/>
        <v>0</v>
      </c>
      <c r="S29" s="36">
        <f t="shared" si="9"/>
        <v>0</v>
      </c>
      <c r="T29" s="85">
        <v>0</v>
      </c>
      <c r="U29" s="14">
        <v>0</v>
      </c>
      <c r="V29" s="108">
        <f t="shared" si="10"/>
        <v>0</v>
      </c>
      <c r="W29" s="39">
        <f t="shared" si="11"/>
        <v>0</v>
      </c>
      <c r="X29" s="40">
        <f t="shared" si="12"/>
        <v>0</v>
      </c>
      <c r="Y29" s="41">
        <f t="shared" si="13"/>
        <v>0</v>
      </c>
      <c r="Z29" s="13">
        <v>0</v>
      </c>
      <c r="AA29" s="14">
        <v>20000</v>
      </c>
      <c r="AB29" s="104">
        <f t="shared" si="4"/>
        <v>20000</v>
      </c>
      <c r="AC29" s="113">
        <f t="shared" si="14"/>
        <v>0</v>
      </c>
      <c r="AD29" s="40">
        <f t="shared" si="15"/>
        <v>0</v>
      </c>
      <c r="AE29" s="81">
        <f t="shared" si="16"/>
        <v>0</v>
      </c>
      <c r="AF29" s="120">
        <f t="shared" si="17"/>
        <v>0</v>
      </c>
    </row>
    <row r="30" spans="1:32" ht="32" x14ac:dyDescent="0.2">
      <c r="A30" s="160"/>
      <c r="B30" s="12" t="s">
        <v>20</v>
      </c>
      <c r="C30" s="6" t="s">
        <v>79</v>
      </c>
      <c r="D30" s="37"/>
      <c r="E30" s="65">
        <v>0.2</v>
      </c>
      <c r="F30" s="38">
        <f t="shared" si="0"/>
        <v>0</v>
      </c>
      <c r="G30" s="95" t="s">
        <v>4</v>
      </c>
      <c r="H30" s="85">
        <v>0</v>
      </c>
      <c r="I30" s="14">
        <v>0</v>
      </c>
      <c r="J30" s="108">
        <f t="shared" si="5"/>
        <v>0</v>
      </c>
      <c r="K30" s="39">
        <f t="shared" si="6"/>
        <v>0</v>
      </c>
      <c r="L30" s="40">
        <f t="shared" si="7"/>
        <v>0</v>
      </c>
      <c r="M30" s="41">
        <f t="shared" si="8"/>
        <v>0</v>
      </c>
      <c r="N30" s="13">
        <v>0</v>
      </c>
      <c r="O30" s="14">
        <v>29000</v>
      </c>
      <c r="P30" s="104">
        <v>29000</v>
      </c>
      <c r="Q30" s="101">
        <f t="shared" si="2"/>
        <v>0</v>
      </c>
      <c r="R30" s="35">
        <f t="shared" si="3"/>
        <v>0</v>
      </c>
      <c r="S30" s="36">
        <f t="shared" si="9"/>
        <v>0</v>
      </c>
      <c r="T30" s="85">
        <v>0</v>
      </c>
      <c r="U30" s="14">
        <v>0</v>
      </c>
      <c r="V30" s="108">
        <f t="shared" si="10"/>
        <v>0</v>
      </c>
      <c r="W30" s="39">
        <f t="shared" si="11"/>
        <v>0</v>
      </c>
      <c r="X30" s="40">
        <f t="shared" si="12"/>
        <v>0</v>
      </c>
      <c r="Y30" s="41">
        <f t="shared" si="13"/>
        <v>0</v>
      </c>
      <c r="Z30" s="13">
        <v>0</v>
      </c>
      <c r="AA30" s="14">
        <v>30000</v>
      </c>
      <c r="AB30" s="104">
        <f t="shared" si="4"/>
        <v>30000</v>
      </c>
      <c r="AC30" s="113">
        <f t="shared" si="14"/>
        <v>0</v>
      </c>
      <c r="AD30" s="40">
        <f t="shared" si="15"/>
        <v>0</v>
      </c>
      <c r="AE30" s="81">
        <f t="shared" si="16"/>
        <v>0</v>
      </c>
      <c r="AF30" s="120">
        <f t="shared" si="17"/>
        <v>0</v>
      </c>
    </row>
    <row r="31" spans="1:32" ht="32" x14ac:dyDescent="0.2">
      <c r="A31" s="160"/>
      <c r="B31" s="26" t="s">
        <v>55</v>
      </c>
      <c r="C31" s="8" t="s">
        <v>80</v>
      </c>
      <c r="D31" s="37"/>
      <c r="E31" s="62">
        <v>0.2</v>
      </c>
      <c r="F31" s="38">
        <f t="shared" si="0"/>
        <v>0</v>
      </c>
      <c r="G31" s="95" t="s">
        <v>4</v>
      </c>
      <c r="H31" s="85">
        <v>0</v>
      </c>
      <c r="I31" s="14">
        <v>50</v>
      </c>
      <c r="J31" s="108">
        <f t="shared" si="5"/>
        <v>50</v>
      </c>
      <c r="K31" s="39">
        <f t="shared" si="6"/>
        <v>0</v>
      </c>
      <c r="L31" s="40">
        <f t="shared" si="7"/>
        <v>0</v>
      </c>
      <c r="M31" s="41">
        <f t="shared" si="8"/>
        <v>0</v>
      </c>
      <c r="N31" s="13">
        <v>0</v>
      </c>
      <c r="O31" s="14">
        <v>0</v>
      </c>
      <c r="P31" s="104">
        <f t="shared" si="1"/>
        <v>0</v>
      </c>
      <c r="Q31" s="101">
        <f t="shared" si="2"/>
        <v>0</v>
      </c>
      <c r="R31" s="35">
        <f t="shared" si="3"/>
        <v>0</v>
      </c>
      <c r="S31" s="36">
        <f t="shared" si="9"/>
        <v>0</v>
      </c>
      <c r="T31" s="85">
        <v>0</v>
      </c>
      <c r="U31" s="14">
        <v>50</v>
      </c>
      <c r="V31" s="108">
        <f t="shared" si="10"/>
        <v>50</v>
      </c>
      <c r="W31" s="39">
        <f t="shared" si="11"/>
        <v>0</v>
      </c>
      <c r="X31" s="40">
        <f t="shared" si="12"/>
        <v>0</v>
      </c>
      <c r="Y31" s="41">
        <f t="shared" si="13"/>
        <v>0</v>
      </c>
      <c r="Z31" s="13">
        <v>0</v>
      </c>
      <c r="AA31" s="14">
        <v>0</v>
      </c>
      <c r="AB31" s="104">
        <f t="shared" si="4"/>
        <v>0</v>
      </c>
      <c r="AC31" s="113">
        <f t="shared" si="14"/>
        <v>0</v>
      </c>
      <c r="AD31" s="40">
        <f t="shared" si="15"/>
        <v>0</v>
      </c>
      <c r="AE31" s="81">
        <f t="shared" si="16"/>
        <v>0</v>
      </c>
      <c r="AF31" s="120">
        <f t="shared" si="17"/>
        <v>0</v>
      </c>
    </row>
    <row r="32" spans="1:32" ht="48" x14ac:dyDescent="0.2">
      <c r="A32" s="160"/>
      <c r="B32" s="26" t="s">
        <v>53</v>
      </c>
      <c r="C32" s="8" t="s">
        <v>85</v>
      </c>
      <c r="D32" s="37"/>
      <c r="E32" s="62">
        <v>0.2</v>
      </c>
      <c r="F32" s="38">
        <f t="shared" si="0"/>
        <v>0</v>
      </c>
      <c r="G32" s="95" t="s">
        <v>4</v>
      </c>
      <c r="H32" s="85">
        <v>0</v>
      </c>
      <c r="I32" s="14">
        <v>23000</v>
      </c>
      <c r="J32" s="108">
        <f t="shared" si="5"/>
        <v>23000</v>
      </c>
      <c r="K32" s="39">
        <f t="shared" si="6"/>
        <v>0</v>
      </c>
      <c r="L32" s="40">
        <f t="shared" si="7"/>
        <v>0</v>
      </c>
      <c r="M32" s="41">
        <f t="shared" si="8"/>
        <v>0</v>
      </c>
      <c r="N32" s="13">
        <v>0</v>
      </c>
      <c r="O32" s="14">
        <v>0</v>
      </c>
      <c r="P32" s="104">
        <f t="shared" si="1"/>
        <v>0</v>
      </c>
      <c r="Q32" s="101">
        <f t="shared" si="2"/>
        <v>0</v>
      </c>
      <c r="R32" s="35">
        <f t="shared" si="3"/>
        <v>0</v>
      </c>
      <c r="S32" s="36">
        <f t="shared" si="9"/>
        <v>0</v>
      </c>
      <c r="T32" s="85">
        <v>0</v>
      </c>
      <c r="U32" s="14">
        <v>23000</v>
      </c>
      <c r="V32" s="108">
        <f t="shared" si="10"/>
        <v>23000</v>
      </c>
      <c r="W32" s="39">
        <f t="shared" si="11"/>
        <v>0</v>
      </c>
      <c r="X32" s="40">
        <f t="shared" si="12"/>
        <v>0</v>
      </c>
      <c r="Y32" s="41">
        <f t="shared" si="13"/>
        <v>0</v>
      </c>
      <c r="Z32" s="13">
        <v>0</v>
      </c>
      <c r="AA32" s="14">
        <v>0</v>
      </c>
      <c r="AB32" s="104">
        <f t="shared" si="4"/>
        <v>0</v>
      </c>
      <c r="AC32" s="113">
        <f t="shared" si="14"/>
        <v>0</v>
      </c>
      <c r="AD32" s="40">
        <f t="shared" si="15"/>
        <v>0</v>
      </c>
      <c r="AE32" s="81">
        <f t="shared" si="16"/>
        <v>0</v>
      </c>
      <c r="AF32" s="120">
        <f t="shared" si="17"/>
        <v>0</v>
      </c>
    </row>
    <row r="33" spans="1:32" ht="59.25" customHeight="1" x14ac:dyDescent="0.2">
      <c r="A33" s="160"/>
      <c r="B33" s="26" t="s">
        <v>54</v>
      </c>
      <c r="C33" s="8" t="s">
        <v>84</v>
      </c>
      <c r="D33" s="37"/>
      <c r="E33" s="62">
        <v>0.2</v>
      </c>
      <c r="F33" s="38">
        <f t="shared" si="0"/>
        <v>0</v>
      </c>
      <c r="G33" s="95" t="s">
        <v>4</v>
      </c>
      <c r="H33" s="85">
        <v>0</v>
      </c>
      <c r="I33" s="14">
        <v>26000</v>
      </c>
      <c r="J33" s="108">
        <f t="shared" si="5"/>
        <v>26000</v>
      </c>
      <c r="K33" s="39">
        <f t="shared" si="6"/>
        <v>0</v>
      </c>
      <c r="L33" s="40">
        <f t="shared" si="7"/>
        <v>0</v>
      </c>
      <c r="M33" s="41">
        <f t="shared" si="8"/>
        <v>0</v>
      </c>
      <c r="N33" s="13">
        <v>0</v>
      </c>
      <c r="O33" s="14">
        <v>0</v>
      </c>
      <c r="P33" s="104">
        <f t="shared" si="1"/>
        <v>0</v>
      </c>
      <c r="Q33" s="101">
        <f t="shared" si="2"/>
        <v>0</v>
      </c>
      <c r="R33" s="35">
        <f t="shared" si="3"/>
        <v>0</v>
      </c>
      <c r="S33" s="36">
        <f t="shared" si="9"/>
        <v>0</v>
      </c>
      <c r="T33" s="85">
        <v>0</v>
      </c>
      <c r="U33" s="14">
        <v>26000</v>
      </c>
      <c r="V33" s="108">
        <f t="shared" si="10"/>
        <v>26000</v>
      </c>
      <c r="W33" s="39">
        <f t="shared" si="11"/>
        <v>0</v>
      </c>
      <c r="X33" s="40">
        <f t="shared" si="12"/>
        <v>0</v>
      </c>
      <c r="Y33" s="41">
        <f t="shared" si="13"/>
        <v>0</v>
      </c>
      <c r="Z33" s="13">
        <v>0</v>
      </c>
      <c r="AA33" s="14">
        <v>0</v>
      </c>
      <c r="AB33" s="104">
        <f t="shared" si="4"/>
        <v>0</v>
      </c>
      <c r="AC33" s="113">
        <f t="shared" si="14"/>
        <v>0</v>
      </c>
      <c r="AD33" s="40">
        <f t="shared" si="15"/>
        <v>0</v>
      </c>
      <c r="AE33" s="81">
        <f t="shared" si="16"/>
        <v>0</v>
      </c>
      <c r="AF33" s="120">
        <f t="shared" si="17"/>
        <v>0</v>
      </c>
    </row>
    <row r="34" spans="1:32" ht="48" x14ac:dyDescent="0.2">
      <c r="A34" s="160"/>
      <c r="B34" s="12" t="s">
        <v>24</v>
      </c>
      <c r="C34" s="8" t="s">
        <v>86</v>
      </c>
      <c r="D34" s="37"/>
      <c r="E34" s="62">
        <v>0.2</v>
      </c>
      <c r="F34" s="38">
        <f t="shared" si="0"/>
        <v>0</v>
      </c>
      <c r="G34" s="95" t="s">
        <v>4</v>
      </c>
      <c r="H34" s="85">
        <v>0</v>
      </c>
      <c r="I34" s="14">
        <v>2500</v>
      </c>
      <c r="J34" s="108">
        <f t="shared" si="5"/>
        <v>2500</v>
      </c>
      <c r="K34" s="39">
        <f t="shared" si="6"/>
        <v>0</v>
      </c>
      <c r="L34" s="40">
        <f t="shared" si="7"/>
        <v>0</v>
      </c>
      <c r="M34" s="41">
        <f t="shared" si="8"/>
        <v>0</v>
      </c>
      <c r="N34" s="13">
        <v>0</v>
      </c>
      <c r="O34" s="14">
        <v>0</v>
      </c>
      <c r="P34" s="104">
        <f t="shared" si="1"/>
        <v>0</v>
      </c>
      <c r="Q34" s="101">
        <f t="shared" si="2"/>
        <v>0</v>
      </c>
      <c r="R34" s="35">
        <f t="shared" si="3"/>
        <v>0</v>
      </c>
      <c r="S34" s="36">
        <f t="shared" si="9"/>
        <v>0</v>
      </c>
      <c r="T34" s="85">
        <v>0</v>
      </c>
      <c r="U34" s="14">
        <v>2500</v>
      </c>
      <c r="V34" s="108">
        <f t="shared" si="10"/>
        <v>2500</v>
      </c>
      <c r="W34" s="39">
        <f t="shared" si="11"/>
        <v>0</v>
      </c>
      <c r="X34" s="40">
        <f t="shared" si="12"/>
        <v>0</v>
      </c>
      <c r="Y34" s="41">
        <f t="shared" si="13"/>
        <v>0</v>
      </c>
      <c r="Z34" s="13">
        <v>0</v>
      </c>
      <c r="AA34" s="14">
        <v>0</v>
      </c>
      <c r="AB34" s="104">
        <f t="shared" si="4"/>
        <v>0</v>
      </c>
      <c r="AC34" s="113">
        <f t="shared" si="14"/>
        <v>0</v>
      </c>
      <c r="AD34" s="40">
        <f t="shared" si="15"/>
        <v>0</v>
      </c>
      <c r="AE34" s="81">
        <f t="shared" si="16"/>
        <v>0</v>
      </c>
      <c r="AF34" s="120">
        <f t="shared" si="17"/>
        <v>0</v>
      </c>
    </row>
    <row r="35" spans="1:32" ht="57" customHeight="1" x14ac:dyDescent="0.2">
      <c r="A35" s="160"/>
      <c r="B35" s="12" t="s">
        <v>25</v>
      </c>
      <c r="C35" s="8" t="s">
        <v>82</v>
      </c>
      <c r="D35" s="37"/>
      <c r="E35" s="65">
        <v>0.2</v>
      </c>
      <c r="F35" s="38">
        <f t="shared" si="0"/>
        <v>0</v>
      </c>
      <c r="G35" s="95" t="s">
        <v>4</v>
      </c>
      <c r="H35" s="85">
        <v>0</v>
      </c>
      <c r="I35" s="14">
        <v>0</v>
      </c>
      <c r="J35" s="108">
        <f t="shared" si="5"/>
        <v>0</v>
      </c>
      <c r="K35" s="39">
        <f t="shared" si="6"/>
        <v>0</v>
      </c>
      <c r="L35" s="40">
        <f t="shared" si="7"/>
        <v>0</v>
      </c>
      <c r="M35" s="41">
        <f t="shared" si="8"/>
        <v>0</v>
      </c>
      <c r="N35" s="13">
        <v>0</v>
      </c>
      <c r="O35" s="14">
        <v>23000</v>
      </c>
      <c r="P35" s="104">
        <f t="shared" si="1"/>
        <v>23000</v>
      </c>
      <c r="Q35" s="101">
        <f t="shared" si="2"/>
        <v>0</v>
      </c>
      <c r="R35" s="35">
        <f t="shared" si="3"/>
        <v>0</v>
      </c>
      <c r="S35" s="36">
        <f t="shared" si="9"/>
        <v>0</v>
      </c>
      <c r="T35" s="85">
        <v>0</v>
      </c>
      <c r="U35" s="14">
        <v>0</v>
      </c>
      <c r="V35" s="108">
        <f t="shared" si="10"/>
        <v>0</v>
      </c>
      <c r="W35" s="39">
        <f t="shared" si="11"/>
        <v>0</v>
      </c>
      <c r="X35" s="40">
        <f t="shared" si="12"/>
        <v>0</v>
      </c>
      <c r="Y35" s="41">
        <f t="shared" si="13"/>
        <v>0</v>
      </c>
      <c r="Z35" s="13">
        <v>0</v>
      </c>
      <c r="AA35" s="14">
        <v>23000</v>
      </c>
      <c r="AB35" s="104">
        <f t="shared" si="4"/>
        <v>23000</v>
      </c>
      <c r="AC35" s="113">
        <f t="shared" si="14"/>
        <v>0</v>
      </c>
      <c r="AD35" s="40">
        <f t="shared" si="15"/>
        <v>0</v>
      </c>
      <c r="AE35" s="81">
        <f t="shared" si="16"/>
        <v>0</v>
      </c>
      <c r="AF35" s="120">
        <f t="shared" si="17"/>
        <v>0</v>
      </c>
    </row>
    <row r="36" spans="1:32" ht="57" customHeight="1" x14ac:dyDescent="0.2">
      <c r="A36" s="160"/>
      <c r="B36" s="12" t="s">
        <v>46</v>
      </c>
      <c r="C36" s="8" t="s">
        <v>81</v>
      </c>
      <c r="D36" s="37"/>
      <c r="E36" s="65">
        <v>0.2</v>
      </c>
      <c r="F36" s="38">
        <f t="shared" si="0"/>
        <v>0</v>
      </c>
      <c r="G36" s="95" t="s">
        <v>4</v>
      </c>
      <c r="H36" s="85">
        <v>0</v>
      </c>
      <c r="I36" s="14">
        <v>0</v>
      </c>
      <c r="J36" s="108">
        <f t="shared" si="5"/>
        <v>0</v>
      </c>
      <c r="K36" s="39">
        <f t="shared" si="6"/>
        <v>0</v>
      </c>
      <c r="L36" s="40">
        <f t="shared" si="7"/>
        <v>0</v>
      </c>
      <c r="M36" s="41">
        <f t="shared" si="8"/>
        <v>0</v>
      </c>
      <c r="N36" s="13">
        <v>0</v>
      </c>
      <c r="O36" s="14">
        <v>26000</v>
      </c>
      <c r="P36" s="104">
        <f t="shared" si="1"/>
        <v>26000</v>
      </c>
      <c r="Q36" s="101">
        <f t="shared" si="2"/>
        <v>0</v>
      </c>
      <c r="R36" s="35">
        <f t="shared" si="3"/>
        <v>0</v>
      </c>
      <c r="S36" s="36">
        <f t="shared" si="9"/>
        <v>0</v>
      </c>
      <c r="T36" s="85">
        <v>0</v>
      </c>
      <c r="U36" s="14">
        <v>0</v>
      </c>
      <c r="V36" s="108">
        <f t="shared" si="10"/>
        <v>0</v>
      </c>
      <c r="W36" s="39">
        <f t="shared" si="11"/>
        <v>0</v>
      </c>
      <c r="X36" s="40">
        <f t="shared" si="12"/>
        <v>0</v>
      </c>
      <c r="Y36" s="41">
        <f t="shared" si="13"/>
        <v>0</v>
      </c>
      <c r="Z36" s="13">
        <v>0</v>
      </c>
      <c r="AA36" s="14">
        <v>27000</v>
      </c>
      <c r="AB36" s="104">
        <f t="shared" si="4"/>
        <v>27000</v>
      </c>
      <c r="AC36" s="113">
        <f t="shared" si="14"/>
        <v>0</v>
      </c>
      <c r="AD36" s="40">
        <f t="shared" si="15"/>
        <v>0</v>
      </c>
      <c r="AE36" s="81">
        <f t="shared" si="16"/>
        <v>0</v>
      </c>
      <c r="AF36" s="120">
        <f t="shared" si="17"/>
        <v>0</v>
      </c>
    </row>
    <row r="37" spans="1:32" ht="16" x14ac:dyDescent="0.2">
      <c r="A37" s="160"/>
      <c r="B37" s="12" t="s">
        <v>45</v>
      </c>
      <c r="C37" s="6" t="s">
        <v>26</v>
      </c>
      <c r="D37" s="37"/>
      <c r="E37" s="62">
        <v>0.2</v>
      </c>
      <c r="F37" s="38">
        <f t="shared" si="0"/>
        <v>0</v>
      </c>
      <c r="G37" s="91" t="s">
        <v>4</v>
      </c>
      <c r="H37" s="85">
        <v>0</v>
      </c>
      <c r="I37" s="17">
        <v>50000</v>
      </c>
      <c r="J37" s="108">
        <f t="shared" si="5"/>
        <v>50000</v>
      </c>
      <c r="K37" s="39">
        <f t="shared" si="6"/>
        <v>0</v>
      </c>
      <c r="L37" s="40">
        <f t="shared" si="7"/>
        <v>0</v>
      </c>
      <c r="M37" s="41">
        <f t="shared" si="8"/>
        <v>0</v>
      </c>
      <c r="N37" s="16">
        <v>0</v>
      </c>
      <c r="O37" s="14">
        <v>50000</v>
      </c>
      <c r="P37" s="104">
        <f t="shared" si="1"/>
        <v>50000</v>
      </c>
      <c r="Q37" s="101">
        <f t="shared" si="2"/>
        <v>0</v>
      </c>
      <c r="R37" s="35">
        <f t="shared" si="3"/>
        <v>0</v>
      </c>
      <c r="S37" s="36">
        <f t="shared" si="9"/>
        <v>0</v>
      </c>
      <c r="T37" s="85">
        <v>0</v>
      </c>
      <c r="U37" s="17">
        <v>50000</v>
      </c>
      <c r="V37" s="108">
        <f t="shared" si="10"/>
        <v>50000</v>
      </c>
      <c r="W37" s="39">
        <f t="shared" si="11"/>
        <v>0</v>
      </c>
      <c r="X37" s="40">
        <f t="shared" si="12"/>
        <v>0</v>
      </c>
      <c r="Y37" s="41">
        <f t="shared" si="13"/>
        <v>0</v>
      </c>
      <c r="Z37" s="16">
        <v>0</v>
      </c>
      <c r="AA37" s="14">
        <v>50000</v>
      </c>
      <c r="AB37" s="104">
        <f t="shared" si="4"/>
        <v>50000</v>
      </c>
      <c r="AC37" s="113">
        <f t="shared" si="14"/>
        <v>0</v>
      </c>
      <c r="AD37" s="40">
        <f t="shared" si="15"/>
        <v>0</v>
      </c>
      <c r="AE37" s="81">
        <f t="shared" si="16"/>
        <v>0</v>
      </c>
      <c r="AF37" s="120">
        <f t="shared" si="17"/>
        <v>0</v>
      </c>
    </row>
    <row r="38" spans="1:32" ht="16" x14ac:dyDescent="0.2">
      <c r="A38" s="160"/>
      <c r="B38" s="83" t="s">
        <v>83</v>
      </c>
      <c r="C38" s="6" t="s">
        <v>27</v>
      </c>
      <c r="D38" s="37"/>
      <c r="E38" s="62">
        <v>0.2</v>
      </c>
      <c r="F38" s="38">
        <f t="shared" si="0"/>
        <v>0</v>
      </c>
      <c r="G38" s="91" t="s">
        <v>4</v>
      </c>
      <c r="H38" s="85">
        <v>0</v>
      </c>
      <c r="I38" s="14">
        <v>50550</v>
      </c>
      <c r="J38" s="108">
        <f t="shared" si="5"/>
        <v>50550</v>
      </c>
      <c r="K38" s="39">
        <f t="shared" si="6"/>
        <v>0</v>
      </c>
      <c r="L38" s="40">
        <f t="shared" si="7"/>
        <v>0</v>
      </c>
      <c r="M38" s="41">
        <f t="shared" si="8"/>
        <v>0</v>
      </c>
      <c r="N38" s="13"/>
      <c r="O38" s="14">
        <v>48000</v>
      </c>
      <c r="P38" s="104">
        <f t="shared" si="1"/>
        <v>48000</v>
      </c>
      <c r="Q38" s="101">
        <f t="shared" si="2"/>
        <v>0</v>
      </c>
      <c r="R38" s="35">
        <f t="shared" si="3"/>
        <v>0</v>
      </c>
      <c r="S38" s="36">
        <f t="shared" si="9"/>
        <v>0</v>
      </c>
      <c r="T38" s="85">
        <v>0</v>
      </c>
      <c r="U38" s="14">
        <v>50550</v>
      </c>
      <c r="V38" s="108">
        <f t="shared" si="10"/>
        <v>50550</v>
      </c>
      <c r="W38" s="39">
        <f t="shared" si="11"/>
        <v>0</v>
      </c>
      <c r="X38" s="40">
        <f t="shared" si="12"/>
        <v>0</v>
      </c>
      <c r="Y38" s="41">
        <f t="shared" si="13"/>
        <v>0</v>
      </c>
      <c r="Z38" s="13"/>
      <c r="AA38" s="14">
        <v>50000</v>
      </c>
      <c r="AB38" s="104">
        <f t="shared" si="4"/>
        <v>50000</v>
      </c>
      <c r="AC38" s="113">
        <f t="shared" si="14"/>
        <v>0</v>
      </c>
      <c r="AD38" s="40">
        <f t="shared" si="15"/>
        <v>0</v>
      </c>
      <c r="AE38" s="81">
        <f t="shared" si="16"/>
        <v>0</v>
      </c>
      <c r="AF38" s="120">
        <f t="shared" si="17"/>
        <v>0</v>
      </c>
    </row>
    <row r="39" spans="1:32" ht="16" x14ac:dyDescent="0.2">
      <c r="A39" s="75">
        <v>7</v>
      </c>
      <c r="B39" s="174" t="s">
        <v>16</v>
      </c>
      <c r="C39" s="175"/>
      <c r="D39" s="37"/>
      <c r="E39" s="62">
        <v>0.2</v>
      </c>
      <c r="F39" s="38">
        <f t="shared" si="0"/>
        <v>0</v>
      </c>
      <c r="G39" s="91" t="s">
        <v>4</v>
      </c>
      <c r="H39" s="85">
        <v>202000</v>
      </c>
      <c r="I39" s="14">
        <v>0</v>
      </c>
      <c r="J39" s="108">
        <f t="shared" si="5"/>
        <v>202000</v>
      </c>
      <c r="K39" s="39">
        <f t="shared" si="6"/>
        <v>0</v>
      </c>
      <c r="L39" s="40">
        <f t="shared" si="7"/>
        <v>0</v>
      </c>
      <c r="M39" s="41">
        <f t="shared" si="8"/>
        <v>0</v>
      </c>
      <c r="N39" s="13">
        <v>196000</v>
      </c>
      <c r="O39" s="14">
        <v>0</v>
      </c>
      <c r="P39" s="104">
        <f t="shared" si="1"/>
        <v>196000</v>
      </c>
      <c r="Q39" s="101">
        <f t="shared" si="2"/>
        <v>0</v>
      </c>
      <c r="R39" s="35">
        <f t="shared" si="3"/>
        <v>0</v>
      </c>
      <c r="S39" s="36">
        <f t="shared" si="9"/>
        <v>0</v>
      </c>
      <c r="T39" s="85">
        <v>202000</v>
      </c>
      <c r="U39" s="14">
        <v>0</v>
      </c>
      <c r="V39" s="108">
        <f t="shared" si="10"/>
        <v>202000</v>
      </c>
      <c r="W39" s="39">
        <f t="shared" si="11"/>
        <v>0</v>
      </c>
      <c r="X39" s="40">
        <f t="shared" si="12"/>
        <v>0</v>
      </c>
      <c r="Y39" s="41">
        <f t="shared" si="13"/>
        <v>0</v>
      </c>
      <c r="Z39" s="13">
        <v>200000</v>
      </c>
      <c r="AA39" s="14">
        <v>0</v>
      </c>
      <c r="AB39" s="104">
        <f t="shared" si="4"/>
        <v>200000</v>
      </c>
      <c r="AC39" s="113">
        <f t="shared" si="14"/>
        <v>0</v>
      </c>
      <c r="AD39" s="40">
        <f t="shared" si="15"/>
        <v>0</v>
      </c>
      <c r="AE39" s="81">
        <f t="shared" si="16"/>
        <v>0</v>
      </c>
      <c r="AF39" s="120">
        <f t="shared" si="17"/>
        <v>0</v>
      </c>
    </row>
    <row r="40" spans="1:32" ht="31.5" customHeight="1" x14ac:dyDescent="0.2">
      <c r="A40" s="76">
        <v>8</v>
      </c>
      <c r="B40" s="176" t="s">
        <v>8</v>
      </c>
      <c r="C40" s="177"/>
      <c r="D40" s="37"/>
      <c r="E40" s="62">
        <v>0.2</v>
      </c>
      <c r="F40" s="38">
        <f t="shared" si="0"/>
        <v>0</v>
      </c>
      <c r="G40" s="91" t="s">
        <v>2</v>
      </c>
      <c r="H40" s="85">
        <v>0</v>
      </c>
      <c r="I40" s="17">
        <v>600</v>
      </c>
      <c r="J40" s="108">
        <f t="shared" si="5"/>
        <v>600</v>
      </c>
      <c r="K40" s="39">
        <f t="shared" si="6"/>
        <v>0</v>
      </c>
      <c r="L40" s="40">
        <f t="shared" si="7"/>
        <v>0</v>
      </c>
      <c r="M40" s="41">
        <f t="shared" si="8"/>
        <v>0</v>
      </c>
      <c r="N40" s="16">
        <v>0</v>
      </c>
      <c r="O40" s="14">
        <v>500</v>
      </c>
      <c r="P40" s="104">
        <f t="shared" si="1"/>
        <v>500</v>
      </c>
      <c r="Q40" s="101">
        <f t="shared" si="2"/>
        <v>0</v>
      </c>
      <c r="R40" s="35">
        <f t="shared" si="3"/>
        <v>0</v>
      </c>
      <c r="S40" s="36">
        <f t="shared" si="9"/>
        <v>0</v>
      </c>
      <c r="T40" s="85">
        <v>0</v>
      </c>
      <c r="U40" s="17">
        <v>600</v>
      </c>
      <c r="V40" s="108">
        <f t="shared" si="10"/>
        <v>600</v>
      </c>
      <c r="W40" s="39">
        <f t="shared" si="11"/>
        <v>0</v>
      </c>
      <c r="X40" s="40">
        <f t="shared" si="12"/>
        <v>0</v>
      </c>
      <c r="Y40" s="41">
        <f t="shared" si="13"/>
        <v>0</v>
      </c>
      <c r="Z40" s="16">
        <v>0</v>
      </c>
      <c r="AA40" s="14">
        <v>500</v>
      </c>
      <c r="AB40" s="104">
        <f t="shared" si="4"/>
        <v>500</v>
      </c>
      <c r="AC40" s="113">
        <f t="shared" si="14"/>
        <v>0</v>
      </c>
      <c r="AD40" s="40">
        <f t="shared" si="15"/>
        <v>0</v>
      </c>
      <c r="AE40" s="81">
        <f t="shared" si="16"/>
        <v>0</v>
      </c>
      <c r="AF40" s="120">
        <f t="shared" si="17"/>
        <v>0</v>
      </c>
    </row>
    <row r="41" spans="1:32" ht="16" x14ac:dyDescent="0.2">
      <c r="A41" s="76">
        <v>9</v>
      </c>
      <c r="B41" s="178" t="s">
        <v>21</v>
      </c>
      <c r="C41" s="179"/>
      <c r="D41" s="37"/>
      <c r="E41" s="62">
        <v>0.2</v>
      </c>
      <c r="F41" s="38">
        <f t="shared" si="0"/>
        <v>0</v>
      </c>
      <c r="G41" s="91" t="s">
        <v>4</v>
      </c>
      <c r="H41" s="85">
        <v>0</v>
      </c>
      <c r="I41" s="17">
        <v>4740</v>
      </c>
      <c r="J41" s="108">
        <f t="shared" si="5"/>
        <v>4740</v>
      </c>
      <c r="K41" s="39">
        <f t="shared" si="6"/>
        <v>0</v>
      </c>
      <c r="L41" s="40">
        <f t="shared" si="7"/>
        <v>0</v>
      </c>
      <c r="M41" s="41">
        <f t="shared" si="8"/>
        <v>0</v>
      </c>
      <c r="N41" s="16">
        <v>0</v>
      </c>
      <c r="O41" s="14">
        <v>4550</v>
      </c>
      <c r="P41" s="104">
        <f t="shared" si="1"/>
        <v>4550</v>
      </c>
      <c r="Q41" s="101">
        <f t="shared" si="2"/>
        <v>0</v>
      </c>
      <c r="R41" s="35">
        <f t="shared" si="3"/>
        <v>0</v>
      </c>
      <c r="S41" s="36">
        <f t="shared" si="9"/>
        <v>0</v>
      </c>
      <c r="T41" s="85">
        <v>0</v>
      </c>
      <c r="U41" s="17">
        <v>4740</v>
      </c>
      <c r="V41" s="108">
        <f t="shared" si="10"/>
        <v>4740</v>
      </c>
      <c r="W41" s="39">
        <f t="shared" si="11"/>
        <v>0</v>
      </c>
      <c r="X41" s="40">
        <f t="shared" si="12"/>
        <v>0</v>
      </c>
      <c r="Y41" s="41">
        <f t="shared" si="13"/>
        <v>0</v>
      </c>
      <c r="Z41" s="16">
        <v>0</v>
      </c>
      <c r="AA41" s="14">
        <v>4550</v>
      </c>
      <c r="AB41" s="104">
        <f t="shared" si="4"/>
        <v>4550</v>
      </c>
      <c r="AC41" s="113">
        <f t="shared" si="14"/>
        <v>0</v>
      </c>
      <c r="AD41" s="40">
        <f t="shared" si="15"/>
        <v>0</v>
      </c>
      <c r="AE41" s="81">
        <f t="shared" si="16"/>
        <v>0</v>
      </c>
      <c r="AF41" s="120">
        <f t="shared" si="17"/>
        <v>0</v>
      </c>
    </row>
    <row r="42" spans="1:32" ht="16" x14ac:dyDescent="0.2">
      <c r="A42" s="76">
        <v>10</v>
      </c>
      <c r="B42" s="176" t="s">
        <v>28</v>
      </c>
      <c r="C42" s="177"/>
      <c r="D42" s="37"/>
      <c r="E42" s="62">
        <v>0.2</v>
      </c>
      <c r="F42" s="38">
        <f t="shared" si="0"/>
        <v>0</v>
      </c>
      <c r="G42" s="91" t="s">
        <v>2</v>
      </c>
      <c r="H42" s="87">
        <v>150</v>
      </c>
      <c r="I42" s="14">
        <v>550</v>
      </c>
      <c r="J42" s="108">
        <f t="shared" si="5"/>
        <v>700</v>
      </c>
      <c r="K42" s="39">
        <f t="shared" si="6"/>
        <v>0</v>
      </c>
      <c r="L42" s="40">
        <f t="shared" si="7"/>
        <v>0</v>
      </c>
      <c r="M42" s="41">
        <f t="shared" si="8"/>
        <v>0</v>
      </c>
      <c r="N42" s="16">
        <v>100</v>
      </c>
      <c r="O42" s="14">
        <v>500</v>
      </c>
      <c r="P42" s="104">
        <f t="shared" si="1"/>
        <v>600</v>
      </c>
      <c r="Q42" s="101">
        <f t="shared" si="2"/>
        <v>0</v>
      </c>
      <c r="R42" s="35">
        <f t="shared" si="3"/>
        <v>0</v>
      </c>
      <c r="S42" s="36">
        <f t="shared" si="9"/>
        <v>0</v>
      </c>
      <c r="T42" s="87">
        <v>150</v>
      </c>
      <c r="U42" s="14">
        <v>550</v>
      </c>
      <c r="V42" s="108">
        <f t="shared" si="10"/>
        <v>700</v>
      </c>
      <c r="W42" s="39">
        <f t="shared" si="11"/>
        <v>0</v>
      </c>
      <c r="X42" s="40">
        <f t="shared" si="12"/>
        <v>0</v>
      </c>
      <c r="Y42" s="41">
        <f t="shared" si="13"/>
        <v>0</v>
      </c>
      <c r="Z42" s="16">
        <v>100</v>
      </c>
      <c r="AA42" s="14">
        <v>500</v>
      </c>
      <c r="AB42" s="104">
        <f t="shared" si="4"/>
        <v>600</v>
      </c>
      <c r="AC42" s="113">
        <f t="shared" si="14"/>
        <v>0</v>
      </c>
      <c r="AD42" s="40">
        <f t="shared" si="15"/>
        <v>0</v>
      </c>
      <c r="AE42" s="81">
        <f t="shared" si="16"/>
        <v>0</v>
      </c>
      <c r="AF42" s="120">
        <f t="shared" si="17"/>
        <v>0</v>
      </c>
    </row>
    <row r="43" spans="1:32" s="1" customFormat="1" ht="17" thickBot="1" x14ac:dyDescent="0.25">
      <c r="A43" s="77">
        <v>11</v>
      </c>
      <c r="B43" s="180" t="s">
        <v>40</v>
      </c>
      <c r="C43" s="181"/>
      <c r="D43" s="78"/>
      <c r="E43" s="79">
        <v>0.2</v>
      </c>
      <c r="F43" s="80">
        <f t="shared" si="0"/>
        <v>0</v>
      </c>
      <c r="G43" s="96" t="s">
        <v>2</v>
      </c>
      <c r="H43" s="89">
        <v>200</v>
      </c>
      <c r="I43" s="28">
        <v>850</v>
      </c>
      <c r="J43" s="109">
        <f t="shared" si="5"/>
        <v>1050</v>
      </c>
      <c r="K43" s="118">
        <f t="shared" si="6"/>
        <v>0</v>
      </c>
      <c r="L43" s="44">
        <f t="shared" si="7"/>
        <v>0</v>
      </c>
      <c r="M43" s="43">
        <f t="shared" si="8"/>
        <v>0</v>
      </c>
      <c r="N43" s="27">
        <v>200</v>
      </c>
      <c r="O43" s="28">
        <v>800</v>
      </c>
      <c r="P43" s="105">
        <f>O43+N43</f>
        <v>1000</v>
      </c>
      <c r="Q43" s="102">
        <f t="shared" si="2"/>
        <v>0</v>
      </c>
      <c r="R43" s="44">
        <f t="shared" si="3"/>
        <v>0</v>
      </c>
      <c r="S43" s="45">
        <f t="shared" si="9"/>
        <v>0</v>
      </c>
      <c r="T43" s="89">
        <v>200</v>
      </c>
      <c r="U43" s="28">
        <v>850</v>
      </c>
      <c r="V43" s="109">
        <f t="shared" si="10"/>
        <v>1050</v>
      </c>
      <c r="W43" s="111">
        <f t="shared" si="11"/>
        <v>0</v>
      </c>
      <c r="X43" s="42">
        <f t="shared" si="12"/>
        <v>0</v>
      </c>
      <c r="Y43" s="43">
        <f t="shared" si="13"/>
        <v>0</v>
      </c>
      <c r="Z43" s="27">
        <v>200</v>
      </c>
      <c r="AA43" s="28">
        <v>800</v>
      </c>
      <c r="AB43" s="105">
        <f t="shared" si="4"/>
        <v>1000</v>
      </c>
      <c r="AC43" s="114">
        <f t="shared" si="14"/>
        <v>0</v>
      </c>
      <c r="AD43" s="42">
        <f t="shared" si="15"/>
        <v>0</v>
      </c>
      <c r="AE43" s="122">
        <f t="shared" si="16"/>
        <v>0</v>
      </c>
      <c r="AF43" s="123">
        <f t="shared" si="17"/>
        <v>0</v>
      </c>
    </row>
    <row r="44" spans="1:32" ht="15" customHeight="1" x14ac:dyDescent="0.2">
      <c r="A44" s="182" t="s">
        <v>50</v>
      </c>
      <c r="B44" s="183"/>
      <c r="C44" s="183"/>
      <c r="D44" s="183"/>
      <c r="E44" s="183"/>
      <c r="F44" s="183"/>
      <c r="G44" s="183"/>
      <c r="H44" s="169"/>
      <c r="I44" s="169"/>
      <c r="J44" s="170"/>
      <c r="K44" s="97">
        <f>SUM(K8:K43)</f>
        <v>0</v>
      </c>
      <c r="L44" s="67">
        <f>SUM(L8:L43)</f>
        <v>0</v>
      </c>
      <c r="M44" s="67">
        <f>SUM(M8:M43)</f>
        <v>0</v>
      </c>
      <c r="N44" s="188"/>
      <c r="O44" s="189"/>
      <c r="P44" s="190"/>
      <c r="Q44" s="67">
        <f>SUM(Q8:Q43)</f>
        <v>0</v>
      </c>
      <c r="R44" s="68">
        <f>SUM(R8:R43)</f>
        <v>0</v>
      </c>
      <c r="S44" s="69">
        <f>SUM(S8:S43)</f>
        <v>0</v>
      </c>
      <c r="T44" s="165"/>
      <c r="U44" s="166"/>
      <c r="V44" s="167"/>
      <c r="W44" s="82">
        <f>SUM(W8:W43)</f>
        <v>0</v>
      </c>
      <c r="X44" s="106">
        <f>SUM(X8:X43)</f>
        <v>0</v>
      </c>
      <c r="Y44" s="46">
        <f>SUM(Y8:Y43)</f>
        <v>0</v>
      </c>
      <c r="Z44" s="194"/>
      <c r="AA44" s="195"/>
      <c r="AB44" s="196"/>
      <c r="AC44" s="67">
        <f>SUM(AC8:AC43)</f>
        <v>0</v>
      </c>
      <c r="AD44" s="97">
        <f>SUM(AD8:AD43)</f>
        <v>0</v>
      </c>
      <c r="AE44" s="115">
        <f>SUM(AE8:AE43)</f>
        <v>0</v>
      </c>
      <c r="AF44" s="70">
        <f>SUM(AF8:AF43)</f>
        <v>0</v>
      </c>
    </row>
    <row r="45" spans="1:32" x14ac:dyDescent="0.2">
      <c r="A45" s="184" t="s">
        <v>60</v>
      </c>
      <c r="B45" s="185"/>
      <c r="C45" s="185"/>
      <c r="D45" s="185"/>
      <c r="E45" s="185"/>
      <c r="F45" s="185"/>
      <c r="G45" s="185"/>
      <c r="H45" s="169"/>
      <c r="I45" s="169"/>
      <c r="J45" s="170"/>
      <c r="K45" s="98">
        <f t="shared" ref="K45:M45" si="18">K44*0.2</f>
        <v>0</v>
      </c>
      <c r="L45" s="47">
        <f t="shared" si="18"/>
        <v>0</v>
      </c>
      <c r="M45" s="47">
        <f t="shared" si="18"/>
        <v>0</v>
      </c>
      <c r="N45" s="188"/>
      <c r="O45" s="189"/>
      <c r="P45" s="190"/>
      <c r="Q45" s="47">
        <f>Q44*0.2</f>
        <v>0</v>
      </c>
      <c r="R45" s="48">
        <f t="shared" ref="R45:S45" si="19">R44*0.2</f>
        <v>0</v>
      </c>
      <c r="S45" s="49">
        <f t="shared" si="19"/>
        <v>0</v>
      </c>
      <c r="T45" s="168"/>
      <c r="U45" s="169"/>
      <c r="V45" s="170"/>
      <c r="W45" s="50">
        <f>W44*0.2</f>
        <v>0</v>
      </c>
      <c r="X45" s="51">
        <f t="shared" ref="X45:Y45" si="20">X44*0.2</f>
        <v>0</v>
      </c>
      <c r="Y45" s="52">
        <f t="shared" si="20"/>
        <v>0</v>
      </c>
      <c r="Z45" s="197"/>
      <c r="AA45" s="198"/>
      <c r="AB45" s="199"/>
      <c r="AC45" s="47">
        <f>AC44*0.2</f>
        <v>0</v>
      </c>
      <c r="AD45" s="98">
        <f t="shared" ref="AD45:AE45" si="21">AD44*0.2</f>
        <v>0</v>
      </c>
      <c r="AE45" s="116">
        <f t="shared" si="21"/>
        <v>0</v>
      </c>
      <c r="AF45" s="53">
        <f>AF44*0.2</f>
        <v>0</v>
      </c>
    </row>
    <row r="46" spans="1:32" ht="16" thickBot="1" x14ac:dyDescent="0.25">
      <c r="A46" s="186" t="s">
        <v>61</v>
      </c>
      <c r="B46" s="187"/>
      <c r="C46" s="187"/>
      <c r="D46" s="187"/>
      <c r="E46" s="187"/>
      <c r="F46" s="187"/>
      <c r="G46" s="187"/>
      <c r="H46" s="172"/>
      <c r="I46" s="172"/>
      <c r="J46" s="173"/>
      <c r="K46" s="99">
        <f t="shared" ref="K46:M46" si="22">K45+K44</f>
        <v>0</v>
      </c>
      <c r="L46" s="54">
        <f t="shared" si="22"/>
        <v>0</v>
      </c>
      <c r="M46" s="54">
        <f t="shared" si="22"/>
        <v>0</v>
      </c>
      <c r="N46" s="191"/>
      <c r="O46" s="192"/>
      <c r="P46" s="193"/>
      <c r="Q46" s="54">
        <f>Q45+Q44</f>
        <v>0</v>
      </c>
      <c r="R46" s="55">
        <f t="shared" ref="R46:S46" si="23">R45+R44</f>
        <v>0</v>
      </c>
      <c r="S46" s="56">
        <f t="shared" si="23"/>
        <v>0</v>
      </c>
      <c r="T46" s="171"/>
      <c r="U46" s="172"/>
      <c r="V46" s="173"/>
      <c r="W46" s="57">
        <f>W45+W44</f>
        <v>0</v>
      </c>
      <c r="X46" s="58">
        <f t="shared" ref="X46:Y46" si="24">X45+X44</f>
        <v>0</v>
      </c>
      <c r="Y46" s="59">
        <f t="shared" si="24"/>
        <v>0</v>
      </c>
      <c r="Z46" s="200"/>
      <c r="AA46" s="201"/>
      <c r="AB46" s="202"/>
      <c r="AC46" s="54">
        <f>AC45+AC44</f>
        <v>0</v>
      </c>
      <c r="AD46" s="99">
        <f t="shared" ref="AD46:AE46" si="25">AD45+AD44</f>
        <v>0</v>
      </c>
      <c r="AE46" s="117">
        <f t="shared" si="25"/>
        <v>0</v>
      </c>
      <c r="AF46" s="60">
        <f>AF45+AF44</f>
        <v>0</v>
      </c>
    </row>
  </sheetData>
  <mergeCells count="47">
    <mergeCell ref="Z44:AB46"/>
    <mergeCell ref="Z4:AE4"/>
    <mergeCell ref="Z5:AB7"/>
    <mergeCell ref="AC5:AC7"/>
    <mergeCell ref="AD5:AD7"/>
    <mergeCell ref="AE5:AE7"/>
    <mergeCell ref="T44:V46"/>
    <mergeCell ref="B39:C39"/>
    <mergeCell ref="B40:C40"/>
    <mergeCell ref="B41:C41"/>
    <mergeCell ref="B42:C42"/>
    <mergeCell ref="B43:C43"/>
    <mergeCell ref="A44:G44"/>
    <mergeCell ref="A45:G45"/>
    <mergeCell ref="A46:G46"/>
    <mergeCell ref="H44:J46"/>
    <mergeCell ref="N44:P46"/>
    <mergeCell ref="A27:A38"/>
    <mergeCell ref="W5:W7"/>
    <mergeCell ref="X5:X7"/>
    <mergeCell ref="Y5:Y7"/>
    <mergeCell ref="AF5:AF7"/>
    <mergeCell ref="G5:G7"/>
    <mergeCell ref="Q5:Q7"/>
    <mergeCell ref="R5:R7"/>
    <mergeCell ref="S5:S7"/>
    <mergeCell ref="B8:C8"/>
    <mergeCell ref="A9:A17"/>
    <mergeCell ref="A18:A21"/>
    <mergeCell ref="A22:A24"/>
    <mergeCell ref="A25:A26"/>
    <mergeCell ref="H5:J7"/>
    <mergeCell ref="K5:K7"/>
    <mergeCell ref="A2:D2"/>
    <mergeCell ref="D4:G4"/>
    <mergeCell ref="N4:S4"/>
    <mergeCell ref="T4:Y4"/>
    <mergeCell ref="A5:A7"/>
    <mergeCell ref="B5:C7"/>
    <mergeCell ref="D5:D7"/>
    <mergeCell ref="E5:E7"/>
    <mergeCell ref="F5:F7"/>
    <mergeCell ref="N5:P7"/>
    <mergeCell ref="T5:V7"/>
    <mergeCell ref="H4:M4"/>
    <mergeCell ref="L5:L7"/>
    <mergeCell ref="M5:M7"/>
  </mergeCells>
  <pageMargins left="0.23622047244094491" right="0.23622047244094491" top="0.74803149606299213" bottom="0.74803149606299213" header="0.31496062992125984" footer="0.31496062992125984"/>
  <pageSetup paperSize="9" scale="26" fitToHeight="0" orientation="landscape" r:id="rId1"/>
  <headerFooter>
    <oddHeader>&amp;RVerzie NUPSESO, a.s. 28.8.2019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cennik</vt:lpstr>
      <vt:lpstr>cennik!Print_Area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Katarína Grejták Bednáriková</cp:lastModifiedBy>
  <cp:lastPrinted>2021-01-15T08:49:21Z</cp:lastPrinted>
  <dcterms:created xsi:type="dcterms:W3CDTF">2012-12-10T10:34:12Z</dcterms:created>
  <dcterms:modified xsi:type="dcterms:W3CDTF">2021-01-15T08:49:37Z</dcterms:modified>
  <cp:category/>
</cp:coreProperties>
</file>