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ffice\Ružinov\ZŠ Medzilaborecká-výstavba\"/>
    </mc:Choice>
  </mc:AlternateContent>
  <xr:revisionPtr revIDLastSave="0" documentId="8_{B33A36DF-E37B-43FB-9C13-6854990470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itulácia" sheetId="1" r:id="rId1"/>
    <sheet name="SO 7363" sheetId="2" r:id="rId2"/>
    <sheet name="SO 7364" sheetId="3" r:id="rId3"/>
    <sheet name="SO 7365" sheetId="4" r:id="rId4"/>
    <sheet name="SO 7366" sheetId="5" r:id="rId5"/>
    <sheet name="SO 7367" sheetId="6" r:id="rId6"/>
    <sheet name="SO 7369" sheetId="7" r:id="rId7"/>
    <sheet name="SO 7370" sheetId="8" r:id="rId8"/>
    <sheet name="SO 7371" sheetId="9" r:id="rId9"/>
    <sheet name="SO 7372" sheetId="10" r:id="rId10"/>
    <sheet name="SO 7404" sheetId="11" r:id="rId11"/>
    <sheet name="SO 7405" sheetId="12" r:id="rId12"/>
    <sheet name="SO 7406" sheetId="13" r:id="rId13"/>
    <sheet name="SO 7435" sheetId="14" r:id="rId14"/>
    <sheet name="SO 7436" sheetId="15" r:id="rId15"/>
    <sheet name="SO 7444" sheetId="16" r:id="rId16"/>
    <sheet name="SO 7450" sheetId="17" r:id="rId17"/>
    <sheet name="SO 7451" sheetId="18" r:id="rId18"/>
    <sheet name="SO 7452" sheetId="19" r:id="rId19"/>
    <sheet name="SO 7453" sheetId="20" r:id="rId20"/>
    <sheet name="SO 7454" sheetId="21" r:id="rId21"/>
    <sheet name="SO 7455" sheetId="22" r:id="rId22"/>
  </sheets>
  <definedNames>
    <definedName name="_xlnm.Print_Area" localSheetId="1">'SO 7363'!$B$2:$V$294</definedName>
    <definedName name="_xlnm.Print_Area" localSheetId="2">'SO 7364'!$B$2:$V$308</definedName>
    <definedName name="_xlnm.Print_Area" localSheetId="3">'SO 7365'!$B$2:$V$261</definedName>
    <definedName name="_xlnm.Print_Area" localSheetId="4">'SO 7366'!$B$2:$V$266</definedName>
    <definedName name="_xlnm.Print_Area" localSheetId="5">'SO 7367'!$B$2:$V$101</definedName>
    <definedName name="_xlnm.Print_Area" localSheetId="6">'SO 7369'!$B$2:$V$307</definedName>
    <definedName name="_xlnm.Print_Area" localSheetId="7">'SO 7370'!$B$2:$V$283</definedName>
    <definedName name="_xlnm.Print_Area" localSheetId="8">'SO 7371'!$B$2:$V$236</definedName>
    <definedName name="_xlnm.Print_Area" localSheetId="9">'SO 7372'!$B$2:$V$122</definedName>
    <definedName name="_xlnm.Print_Area" localSheetId="10">'SO 7404'!$B$2:$V$161</definedName>
    <definedName name="_xlnm.Print_Area" localSheetId="11">'SO 7405'!$B$2:$V$223</definedName>
    <definedName name="_xlnm.Print_Area" localSheetId="12">'SO 7406'!$B$2:$V$105</definedName>
    <definedName name="_xlnm.Print_Area" localSheetId="13">'SO 7435'!$B$2:$V$287</definedName>
    <definedName name="_xlnm.Print_Area" localSheetId="14">'SO 7436'!$B$2:$V$194</definedName>
    <definedName name="_xlnm.Print_Area" localSheetId="15">'SO 7444'!$B$2:$V$168</definedName>
    <definedName name="_xlnm.Print_Area" localSheetId="16">'SO 7450'!$B$2:$V$114</definedName>
    <definedName name="_xlnm.Print_Area" localSheetId="17">'SO 7451'!$B$2:$V$158</definedName>
    <definedName name="_xlnm.Print_Area" localSheetId="18">'SO 7452'!$B$2:$V$129</definedName>
    <definedName name="_xlnm.Print_Area" localSheetId="19">'SO 7453'!$B$2:$V$155</definedName>
    <definedName name="_xlnm.Print_Area" localSheetId="20">'SO 7454'!$B$2:$V$126</definedName>
    <definedName name="_xlnm.Print_Area" localSheetId="21">'SO 7455'!$B$2:$V$173</definedName>
  </definedNames>
  <calcPr calcId="191029"/>
  <fileRecoveryPr repairLoad="1"/>
</workbook>
</file>

<file path=xl/calcChain.xml><?xml version="1.0" encoding="utf-8"?>
<calcChain xmlns="http://schemas.openxmlformats.org/spreadsheetml/2006/main">
  <c r="F31" i="1" l="1"/>
  <c r="D31" i="1"/>
  <c r="I61" i="22"/>
  <c r="V170" i="22"/>
  <c r="K169" i="22"/>
  <c r="J169" i="22"/>
  <c r="Z169" i="22"/>
  <c r="S169" i="22"/>
  <c r="M169" i="22"/>
  <c r="L169" i="22"/>
  <c r="I169" i="22"/>
  <c r="K168" i="22"/>
  <c r="J168" i="22"/>
  <c r="S168" i="22"/>
  <c r="M168" i="22"/>
  <c r="L168" i="22"/>
  <c r="I168" i="22"/>
  <c r="Z168" i="22" s="1"/>
  <c r="K167" i="22"/>
  <c r="J167" i="22"/>
  <c r="S167" i="22"/>
  <c r="M167" i="22"/>
  <c r="L167" i="22"/>
  <c r="I167" i="22"/>
  <c r="Z167" i="22" s="1"/>
  <c r="K166" i="22"/>
  <c r="J166" i="22"/>
  <c r="S166" i="22"/>
  <c r="L166" i="22"/>
  <c r="I166" i="22"/>
  <c r="Z166" i="22" s="1"/>
  <c r="V163" i="22"/>
  <c r="I60" i="22" s="1"/>
  <c r="M163" i="22"/>
  <c r="F60" i="22" s="1"/>
  <c r="K162" i="22"/>
  <c r="J162" i="22"/>
  <c r="S162" i="22"/>
  <c r="M162" i="22"/>
  <c r="L162" i="22"/>
  <c r="I162" i="22"/>
  <c r="Z162" i="22" s="1"/>
  <c r="K161" i="22"/>
  <c r="J161" i="22"/>
  <c r="S161" i="22"/>
  <c r="L161" i="22"/>
  <c r="I161" i="22"/>
  <c r="Z161" i="22" s="1"/>
  <c r="K160" i="22"/>
  <c r="J160" i="22"/>
  <c r="Z160" i="22"/>
  <c r="S160" i="22"/>
  <c r="M160" i="22"/>
  <c r="L160" i="22"/>
  <c r="I160" i="22"/>
  <c r="K159" i="22"/>
  <c r="J159" i="22"/>
  <c r="S159" i="22"/>
  <c r="L159" i="22"/>
  <c r="I159" i="22"/>
  <c r="Z159" i="22" s="1"/>
  <c r="I59" i="22"/>
  <c r="V156" i="22"/>
  <c r="K155" i="22"/>
  <c r="J155" i="22"/>
  <c r="S155" i="22"/>
  <c r="M155" i="22"/>
  <c r="M156" i="22" s="1"/>
  <c r="F59" i="22" s="1"/>
  <c r="L155" i="22"/>
  <c r="I155" i="22"/>
  <c r="Z155" i="22" s="1"/>
  <c r="K154" i="22"/>
  <c r="J154" i="22"/>
  <c r="S154" i="22"/>
  <c r="L154" i="22"/>
  <c r="L156" i="22" s="1"/>
  <c r="E59" i="22" s="1"/>
  <c r="I154" i="22"/>
  <c r="I156" i="22" s="1"/>
  <c r="G59" i="22" s="1"/>
  <c r="I58" i="22"/>
  <c r="V151" i="22"/>
  <c r="K150" i="22"/>
  <c r="J150" i="22"/>
  <c r="S150" i="22"/>
  <c r="L150" i="22"/>
  <c r="I150" i="22"/>
  <c r="Z150" i="22" s="1"/>
  <c r="K149" i="22"/>
  <c r="J149" i="22"/>
  <c r="S149" i="22"/>
  <c r="L149" i="22"/>
  <c r="I149" i="22"/>
  <c r="Z149" i="22" s="1"/>
  <c r="K148" i="22"/>
  <c r="J148" i="22"/>
  <c r="S148" i="22"/>
  <c r="L148" i="22"/>
  <c r="I148" i="22"/>
  <c r="Z148" i="22" s="1"/>
  <c r="K147" i="22"/>
  <c r="J147" i="22"/>
  <c r="S147" i="22"/>
  <c r="L147" i="22"/>
  <c r="I147" i="22"/>
  <c r="Z147" i="22" s="1"/>
  <c r="K146" i="22"/>
  <c r="J146" i="22"/>
  <c r="S146" i="22"/>
  <c r="L146" i="22"/>
  <c r="I146" i="22"/>
  <c r="Z146" i="22" s="1"/>
  <c r="K145" i="22"/>
  <c r="J145" i="22"/>
  <c r="Z145" i="22"/>
  <c r="S145" i="22"/>
  <c r="M145" i="22"/>
  <c r="L145" i="22"/>
  <c r="I145" i="22"/>
  <c r="K144" i="22"/>
  <c r="J144" i="22"/>
  <c r="Z144" i="22"/>
  <c r="S144" i="22"/>
  <c r="L144" i="22"/>
  <c r="I144" i="22"/>
  <c r="K143" i="22"/>
  <c r="J143" i="22"/>
  <c r="S143" i="22"/>
  <c r="L143" i="22"/>
  <c r="I143" i="22"/>
  <c r="Z143" i="22" s="1"/>
  <c r="K142" i="22"/>
  <c r="J142" i="22"/>
  <c r="S142" i="22"/>
  <c r="L142" i="22"/>
  <c r="I142" i="22"/>
  <c r="Z142" i="22" s="1"/>
  <c r="K141" i="22"/>
  <c r="J141" i="22"/>
  <c r="S141" i="22"/>
  <c r="L141" i="22"/>
  <c r="I141" i="22"/>
  <c r="Z141" i="22" s="1"/>
  <c r="K140" i="22"/>
  <c r="J140" i="22"/>
  <c r="Z140" i="22"/>
  <c r="S140" i="22"/>
  <c r="L140" i="22"/>
  <c r="I140" i="22"/>
  <c r="K139" i="22"/>
  <c r="J139" i="22"/>
  <c r="S139" i="22"/>
  <c r="L139" i="22"/>
  <c r="I139" i="22"/>
  <c r="Z139" i="22" s="1"/>
  <c r="K138" i="22"/>
  <c r="J138" i="22"/>
  <c r="S138" i="22"/>
  <c r="L138" i="22"/>
  <c r="I138" i="22"/>
  <c r="Z138" i="22" s="1"/>
  <c r="K137" i="22"/>
  <c r="J137" i="22"/>
  <c r="Z137" i="22"/>
  <c r="S137" i="22"/>
  <c r="L137" i="22"/>
  <c r="I137" i="22"/>
  <c r="K136" i="22"/>
  <c r="J136" i="22"/>
  <c r="S136" i="22"/>
  <c r="L136" i="22"/>
  <c r="I136" i="22"/>
  <c r="Z136" i="22" s="1"/>
  <c r="K135" i="22"/>
  <c r="J135" i="22"/>
  <c r="S135" i="22"/>
  <c r="L135" i="22"/>
  <c r="I135" i="22"/>
  <c r="Z135" i="22" s="1"/>
  <c r="K134" i="22"/>
  <c r="J134" i="22"/>
  <c r="Z134" i="22"/>
  <c r="S134" i="22"/>
  <c r="L134" i="22"/>
  <c r="I134" i="22"/>
  <c r="K133" i="22"/>
  <c r="J133" i="22"/>
  <c r="S133" i="22"/>
  <c r="L133" i="22"/>
  <c r="I133" i="22"/>
  <c r="Z133" i="22" s="1"/>
  <c r="K132" i="22"/>
  <c r="J132" i="22"/>
  <c r="S132" i="22"/>
  <c r="L132" i="22"/>
  <c r="I132" i="22"/>
  <c r="Z132" i="22" s="1"/>
  <c r="K131" i="22"/>
  <c r="J131" i="22"/>
  <c r="S131" i="22"/>
  <c r="L131" i="22"/>
  <c r="I131" i="22"/>
  <c r="Z131" i="22" s="1"/>
  <c r="K130" i="22"/>
  <c r="J130" i="22"/>
  <c r="S130" i="22"/>
  <c r="L130" i="22"/>
  <c r="I130" i="22"/>
  <c r="Z130" i="22" s="1"/>
  <c r="K129" i="22"/>
  <c r="J129" i="22"/>
  <c r="S129" i="22"/>
  <c r="L129" i="22"/>
  <c r="I129" i="22"/>
  <c r="Z129" i="22" s="1"/>
  <c r="K128" i="22"/>
  <c r="J128" i="22"/>
  <c r="S128" i="22"/>
  <c r="L128" i="22"/>
  <c r="I128" i="22"/>
  <c r="Z128" i="22" s="1"/>
  <c r="K127" i="22"/>
  <c r="J127" i="22"/>
  <c r="S127" i="22"/>
  <c r="L127" i="22"/>
  <c r="I127" i="22"/>
  <c r="Z127" i="22" s="1"/>
  <c r="K126" i="22"/>
  <c r="J126" i="22"/>
  <c r="S126" i="22"/>
  <c r="L126" i="22"/>
  <c r="I126" i="22"/>
  <c r="Z126" i="22" s="1"/>
  <c r="K125" i="22"/>
  <c r="J125" i="22"/>
  <c r="S125" i="22"/>
  <c r="L125" i="22"/>
  <c r="I125" i="22"/>
  <c r="Z125" i="22" s="1"/>
  <c r="K124" i="22"/>
  <c r="J124" i="22"/>
  <c r="Z124" i="22"/>
  <c r="S124" i="22"/>
  <c r="M124" i="22"/>
  <c r="L124" i="22"/>
  <c r="I124" i="22"/>
  <c r="K123" i="22"/>
  <c r="J123" i="22"/>
  <c r="Z123" i="22"/>
  <c r="S123" i="22"/>
  <c r="L123" i="22"/>
  <c r="I123" i="22"/>
  <c r="K122" i="22"/>
  <c r="J122" i="22"/>
  <c r="S122" i="22"/>
  <c r="L122" i="22"/>
  <c r="I122" i="22"/>
  <c r="Z122" i="22" s="1"/>
  <c r="K121" i="22"/>
  <c r="J121" i="22"/>
  <c r="S121" i="22"/>
  <c r="L121" i="22"/>
  <c r="I121" i="22"/>
  <c r="Z121" i="22" s="1"/>
  <c r="K120" i="22"/>
  <c r="J120" i="22"/>
  <c r="S120" i="22"/>
  <c r="M120" i="22"/>
  <c r="M151" i="22" s="1"/>
  <c r="F58" i="22" s="1"/>
  <c r="L120" i="22"/>
  <c r="I120" i="22"/>
  <c r="Z120" i="22" s="1"/>
  <c r="V117" i="22"/>
  <c r="I57" i="22" s="1"/>
  <c r="M117" i="22"/>
  <c r="F57" i="22" s="1"/>
  <c r="K116" i="22"/>
  <c r="J116" i="22"/>
  <c r="S116" i="22"/>
  <c r="L116" i="22"/>
  <c r="I116" i="22"/>
  <c r="Z116" i="22" s="1"/>
  <c r="K115" i="22"/>
  <c r="J115" i="22"/>
  <c r="Z115" i="22"/>
  <c r="S115" i="22"/>
  <c r="L115" i="22"/>
  <c r="I115" i="22"/>
  <c r="K114" i="22"/>
  <c r="J114" i="22"/>
  <c r="S114" i="22"/>
  <c r="L114" i="22"/>
  <c r="I114" i="22"/>
  <c r="Z114" i="22" s="1"/>
  <c r="K113" i="22"/>
  <c r="J113" i="22"/>
  <c r="S113" i="22"/>
  <c r="L113" i="22"/>
  <c r="I113" i="22"/>
  <c r="Z113" i="22" s="1"/>
  <c r="K112" i="22"/>
  <c r="J112" i="22"/>
  <c r="Z112" i="22"/>
  <c r="S112" i="22"/>
  <c r="L112" i="22"/>
  <c r="I112" i="22"/>
  <c r="K111" i="22"/>
  <c r="J111" i="22"/>
  <c r="S111" i="22"/>
  <c r="L111" i="22"/>
  <c r="I111" i="22"/>
  <c r="Z111" i="22" s="1"/>
  <c r="K110" i="22"/>
  <c r="J110" i="22"/>
  <c r="S110" i="22"/>
  <c r="L110" i="22"/>
  <c r="I110" i="22"/>
  <c r="Z110" i="22" s="1"/>
  <c r="K109" i="22"/>
  <c r="J109" i="22"/>
  <c r="Z109" i="22"/>
  <c r="S109" i="22"/>
  <c r="L109" i="22"/>
  <c r="I109" i="22"/>
  <c r="K108" i="22"/>
  <c r="J108" i="22"/>
  <c r="S108" i="22"/>
  <c r="L108" i="22"/>
  <c r="I108" i="22"/>
  <c r="Z108" i="22" s="1"/>
  <c r="K107" i="22"/>
  <c r="J107" i="22"/>
  <c r="S107" i="22"/>
  <c r="L107" i="22"/>
  <c r="I107" i="22"/>
  <c r="Z107" i="22" s="1"/>
  <c r="K106" i="22"/>
  <c r="J106" i="22"/>
  <c r="Z106" i="22"/>
  <c r="S106" i="22"/>
  <c r="L106" i="22"/>
  <c r="I106" i="22"/>
  <c r="K105" i="22"/>
  <c r="J105" i="22"/>
  <c r="S105" i="22"/>
  <c r="L105" i="22"/>
  <c r="I105" i="22"/>
  <c r="Z105" i="22" s="1"/>
  <c r="K104" i="22"/>
  <c r="J104" i="22"/>
  <c r="S104" i="22"/>
  <c r="L104" i="22"/>
  <c r="I104" i="22"/>
  <c r="Z104" i="22" s="1"/>
  <c r="K103" i="22"/>
  <c r="J103" i="22"/>
  <c r="S103" i="22"/>
  <c r="L103" i="22"/>
  <c r="I103" i="22"/>
  <c r="Z103" i="22" s="1"/>
  <c r="K102" i="22"/>
  <c r="J102" i="22"/>
  <c r="S102" i="22"/>
  <c r="L102" i="22"/>
  <c r="I102" i="22"/>
  <c r="Z102" i="22" s="1"/>
  <c r="K101" i="22"/>
  <c r="J101" i="22"/>
  <c r="S101" i="22"/>
  <c r="L101" i="22"/>
  <c r="I101" i="22"/>
  <c r="Z101" i="22" s="1"/>
  <c r="K100" i="22"/>
  <c r="J100" i="22"/>
  <c r="S100" i="22"/>
  <c r="L100" i="22"/>
  <c r="I100" i="22"/>
  <c r="Z100" i="22" s="1"/>
  <c r="K99" i="22"/>
  <c r="J99" i="22"/>
  <c r="Z99" i="22"/>
  <c r="S99" i="22"/>
  <c r="L99" i="22"/>
  <c r="I99" i="22"/>
  <c r="K98" i="22"/>
  <c r="J98" i="22"/>
  <c r="S98" i="22"/>
  <c r="L98" i="22"/>
  <c r="I98" i="22"/>
  <c r="Z98" i="22" s="1"/>
  <c r="K97" i="22"/>
  <c r="J97" i="22"/>
  <c r="S97" i="22"/>
  <c r="L97" i="22"/>
  <c r="I97" i="22"/>
  <c r="Z97" i="22" s="1"/>
  <c r="I56" i="22"/>
  <c r="F56" i="22"/>
  <c r="V94" i="22"/>
  <c r="M94" i="22"/>
  <c r="K93" i="22"/>
  <c r="J93" i="22"/>
  <c r="S93" i="22"/>
  <c r="L93" i="22"/>
  <c r="I93" i="22"/>
  <c r="Z93" i="22" s="1"/>
  <c r="K92" i="22"/>
  <c r="J92" i="22"/>
  <c r="Z92" i="22"/>
  <c r="S92" i="22"/>
  <c r="L92" i="22"/>
  <c r="I92" i="22"/>
  <c r="K91" i="22"/>
  <c r="J91" i="22"/>
  <c r="S91" i="22"/>
  <c r="L91" i="22"/>
  <c r="I91" i="22"/>
  <c r="Z91" i="22" s="1"/>
  <c r="K90" i="22"/>
  <c r="J90" i="22"/>
  <c r="S90" i="22"/>
  <c r="L90" i="22"/>
  <c r="I90" i="22"/>
  <c r="Z90" i="22" s="1"/>
  <c r="K89" i="22"/>
  <c r="J89" i="22"/>
  <c r="Z89" i="22"/>
  <c r="S89" i="22"/>
  <c r="L89" i="22"/>
  <c r="I89" i="22"/>
  <c r="K88" i="22"/>
  <c r="J88" i="22"/>
  <c r="S88" i="22"/>
  <c r="L88" i="22"/>
  <c r="I88" i="22"/>
  <c r="Z88" i="22" s="1"/>
  <c r="K87" i="22"/>
  <c r="J87" i="22"/>
  <c r="S87" i="22"/>
  <c r="L87" i="22"/>
  <c r="I87" i="22"/>
  <c r="Z87" i="22" s="1"/>
  <c r="K86" i="22"/>
  <c r="J86" i="22"/>
  <c r="S86" i="22"/>
  <c r="L86" i="22"/>
  <c r="I86" i="22"/>
  <c r="Z86" i="22" s="1"/>
  <c r="K85" i="22"/>
  <c r="J85" i="22"/>
  <c r="S85" i="22"/>
  <c r="L85" i="22"/>
  <c r="I85" i="22"/>
  <c r="Z85" i="22" s="1"/>
  <c r="K84" i="22"/>
  <c r="J84" i="22"/>
  <c r="S84" i="22"/>
  <c r="L84" i="22"/>
  <c r="I84" i="22"/>
  <c r="Z84" i="22" s="1"/>
  <c r="K83" i="22"/>
  <c r="J83" i="22"/>
  <c r="S83" i="22"/>
  <c r="L83" i="22"/>
  <c r="I83" i="22"/>
  <c r="Z83" i="22" s="1"/>
  <c r="K82" i="22"/>
  <c r="J82" i="22"/>
  <c r="S82" i="22"/>
  <c r="L82" i="22"/>
  <c r="I82" i="22"/>
  <c r="Z82" i="22" s="1"/>
  <c r="K81" i="22"/>
  <c r="J81" i="22"/>
  <c r="S81" i="22"/>
  <c r="L81" i="22"/>
  <c r="I81" i="22"/>
  <c r="Z81" i="22" s="1"/>
  <c r="M125" i="21"/>
  <c r="F65" i="21" s="1"/>
  <c r="I64" i="21"/>
  <c r="F64" i="21"/>
  <c r="V123" i="21"/>
  <c r="V125" i="21" s="1"/>
  <c r="I65" i="21" s="1"/>
  <c r="M123" i="21"/>
  <c r="K122" i="21"/>
  <c r="J122" i="21"/>
  <c r="S122" i="21"/>
  <c r="S123" i="21" s="1"/>
  <c r="H64" i="21" s="1"/>
  <c r="L122" i="21"/>
  <c r="L123" i="21" s="1"/>
  <c r="E64" i="21" s="1"/>
  <c r="I122" i="21"/>
  <c r="I123" i="21" s="1"/>
  <c r="G64" i="21" s="1"/>
  <c r="V116" i="21"/>
  <c r="V118" i="21" s="1"/>
  <c r="I61" i="21" s="1"/>
  <c r="K115" i="21"/>
  <c r="J115" i="21"/>
  <c r="S115" i="21"/>
  <c r="M115" i="21"/>
  <c r="M116" i="21" s="1"/>
  <c r="L115" i="21"/>
  <c r="I115" i="21"/>
  <c r="Z115" i="21" s="1"/>
  <c r="K114" i="21"/>
  <c r="J114" i="21"/>
  <c r="S114" i="21"/>
  <c r="S116" i="21" s="1"/>
  <c r="H60" i="21" s="1"/>
  <c r="L114" i="21"/>
  <c r="L116" i="21" s="1"/>
  <c r="E60" i="21" s="1"/>
  <c r="I114" i="21"/>
  <c r="K113" i="21"/>
  <c r="J113" i="21"/>
  <c r="S113" i="21"/>
  <c r="L113" i="21"/>
  <c r="I113" i="21"/>
  <c r="V109" i="21"/>
  <c r="I57" i="21" s="1"/>
  <c r="I56" i="21"/>
  <c r="V107" i="21"/>
  <c r="K106" i="21"/>
  <c r="J106" i="21"/>
  <c r="S106" i="21"/>
  <c r="L106" i="21"/>
  <c r="I106" i="21"/>
  <c r="Z106" i="21" s="1"/>
  <c r="K105" i="21"/>
  <c r="J105" i="21"/>
  <c r="S105" i="21"/>
  <c r="M105" i="21"/>
  <c r="L105" i="21"/>
  <c r="I105" i="21"/>
  <c r="Z105" i="21" s="1"/>
  <c r="K104" i="21"/>
  <c r="J104" i="21"/>
  <c r="Z104" i="21"/>
  <c r="S104" i="21"/>
  <c r="M104" i="21"/>
  <c r="L104" i="21"/>
  <c r="I104" i="21"/>
  <c r="K103" i="21"/>
  <c r="J103" i="21"/>
  <c r="Z103" i="21"/>
  <c r="S103" i="21"/>
  <c r="M103" i="21"/>
  <c r="L103" i="21"/>
  <c r="I103" i="21"/>
  <c r="K102" i="21"/>
  <c r="J102" i="21"/>
  <c r="S102" i="21"/>
  <c r="M102" i="21"/>
  <c r="L102" i="21"/>
  <c r="I102" i="21"/>
  <c r="Z102" i="21" s="1"/>
  <c r="K101" i="21"/>
  <c r="J101" i="21"/>
  <c r="S101" i="21"/>
  <c r="L101" i="21"/>
  <c r="I101" i="21"/>
  <c r="Z101" i="21" s="1"/>
  <c r="K100" i="21"/>
  <c r="J100" i="21"/>
  <c r="S100" i="21"/>
  <c r="L100" i="21"/>
  <c r="I100" i="21"/>
  <c r="Z100" i="21" s="1"/>
  <c r="K99" i="21"/>
  <c r="J99" i="21"/>
  <c r="Z99" i="21"/>
  <c r="S99" i="21"/>
  <c r="M99" i="21"/>
  <c r="L99" i="21"/>
  <c r="I99" i="21"/>
  <c r="K98" i="21"/>
  <c r="J98" i="21"/>
  <c r="Z98" i="21"/>
  <c r="S98" i="21"/>
  <c r="M98" i="21"/>
  <c r="L98" i="21"/>
  <c r="I98" i="21"/>
  <c r="K97" i="21"/>
  <c r="J97" i="21"/>
  <c r="S97" i="21"/>
  <c r="M97" i="21"/>
  <c r="L97" i="21"/>
  <c r="I97" i="21"/>
  <c r="Z97" i="21" s="1"/>
  <c r="K96" i="21"/>
  <c r="J96" i="21"/>
  <c r="S96" i="21"/>
  <c r="M96" i="21"/>
  <c r="L96" i="21"/>
  <c r="I96" i="21"/>
  <c r="Z96" i="21" s="1"/>
  <c r="K95" i="21"/>
  <c r="J95" i="21"/>
  <c r="S95" i="21"/>
  <c r="M95" i="21"/>
  <c r="L95" i="21"/>
  <c r="I95" i="21"/>
  <c r="Z95" i="21" s="1"/>
  <c r="K94" i="21"/>
  <c r="J94" i="21"/>
  <c r="S94" i="21"/>
  <c r="M94" i="21"/>
  <c r="L94" i="21"/>
  <c r="I94" i="21"/>
  <c r="Z94" i="21" s="1"/>
  <c r="K93" i="21"/>
  <c r="J93" i="21"/>
  <c r="Z93" i="21"/>
  <c r="S93" i="21"/>
  <c r="M93" i="21"/>
  <c r="L93" i="21"/>
  <c r="I93" i="21"/>
  <c r="K92" i="21"/>
  <c r="J92" i="21"/>
  <c r="Z92" i="21"/>
  <c r="S92" i="21"/>
  <c r="M92" i="21"/>
  <c r="L92" i="21"/>
  <c r="I92" i="21"/>
  <c r="K91" i="21"/>
  <c r="J91" i="21"/>
  <c r="Z91" i="21"/>
  <c r="S91" i="21"/>
  <c r="M91" i="21"/>
  <c r="L91" i="21"/>
  <c r="I91" i="21"/>
  <c r="K90" i="21"/>
  <c r="J90" i="21"/>
  <c r="Z90" i="21"/>
  <c r="S90" i="21"/>
  <c r="M90" i="21"/>
  <c r="L90" i="21"/>
  <c r="I90" i="21"/>
  <c r="K89" i="21"/>
  <c r="J89" i="21"/>
  <c r="S89" i="21"/>
  <c r="M89" i="21"/>
  <c r="L89" i="21"/>
  <c r="I89" i="21"/>
  <c r="Z89" i="21" s="1"/>
  <c r="K88" i="21"/>
  <c r="J88" i="21"/>
  <c r="S88" i="21"/>
  <c r="M88" i="21"/>
  <c r="L88" i="21"/>
  <c r="I88" i="21"/>
  <c r="Z88" i="21" s="1"/>
  <c r="K87" i="21"/>
  <c r="J87" i="21"/>
  <c r="S87" i="21"/>
  <c r="M87" i="21"/>
  <c r="L87" i="21"/>
  <c r="I87" i="21"/>
  <c r="Z87" i="21" s="1"/>
  <c r="K86" i="21"/>
  <c r="J86" i="21"/>
  <c r="S86" i="21"/>
  <c r="M86" i="21"/>
  <c r="L86" i="21"/>
  <c r="I86" i="21"/>
  <c r="Z86" i="21" s="1"/>
  <c r="K85" i="21"/>
  <c r="J85" i="21"/>
  <c r="Z85" i="21"/>
  <c r="S85" i="21"/>
  <c r="M85" i="21"/>
  <c r="L85" i="21"/>
  <c r="I85" i="21"/>
  <c r="K84" i="21"/>
  <c r="J84" i="21"/>
  <c r="Z84" i="21"/>
  <c r="S84" i="21"/>
  <c r="M84" i="21"/>
  <c r="L84" i="21"/>
  <c r="I84" i="21"/>
  <c r="V154" i="20"/>
  <c r="I66" i="20" s="1"/>
  <c r="V152" i="20"/>
  <c r="I65" i="20" s="1"/>
  <c r="K151" i="20"/>
  <c r="J151" i="20"/>
  <c r="S151" i="20"/>
  <c r="S152" i="20" s="1"/>
  <c r="M151" i="20"/>
  <c r="M152" i="20" s="1"/>
  <c r="F65" i="20" s="1"/>
  <c r="L151" i="20"/>
  <c r="L152" i="20" s="1"/>
  <c r="I151" i="20"/>
  <c r="I152" i="20" s="1"/>
  <c r="G65" i="20" s="1"/>
  <c r="I61" i="20"/>
  <c r="V145" i="20"/>
  <c r="M145" i="20"/>
  <c r="F61" i="20" s="1"/>
  <c r="K144" i="20"/>
  <c r="J144" i="20"/>
  <c r="S144" i="20"/>
  <c r="S145" i="20" s="1"/>
  <c r="H61" i="20" s="1"/>
  <c r="L144" i="20"/>
  <c r="L145" i="20" s="1"/>
  <c r="E61" i="20" s="1"/>
  <c r="I144" i="20"/>
  <c r="Z144" i="20" s="1"/>
  <c r="V141" i="20"/>
  <c r="I60" i="20" s="1"/>
  <c r="K140" i="20"/>
  <c r="J140" i="20"/>
  <c r="S140" i="20"/>
  <c r="M140" i="20"/>
  <c r="L140" i="20"/>
  <c r="I140" i="20"/>
  <c r="Z140" i="20" s="1"/>
  <c r="K139" i="20"/>
  <c r="J139" i="20"/>
  <c r="Z139" i="20"/>
  <c r="S139" i="20"/>
  <c r="M139" i="20"/>
  <c r="L139" i="20"/>
  <c r="I139" i="20"/>
  <c r="K138" i="20"/>
  <c r="J138" i="20"/>
  <c r="S138" i="20"/>
  <c r="L138" i="20"/>
  <c r="I138" i="20"/>
  <c r="Z138" i="20" s="1"/>
  <c r="K137" i="20"/>
  <c r="J137" i="20"/>
  <c r="S137" i="20"/>
  <c r="M137" i="20"/>
  <c r="L137" i="20"/>
  <c r="I137" i="20"/>
  <c r="Z137" i="20" s="1"/>
  <c r="K136" i="20"/>
  <c r="J136" i="20"/>
  <c r="S136" i="20"/>
  <c r="M136" i="20"/>
  <c r="L136" i="20"/>
  <c r="I136" i="20"/>
  <c r="Z136" i="20" s="1"/>
  <c r="K135" i="20"/>
  <c r="J135" i="20"/>
  <c r="Z135" i="20"/>
  <c r="S135" i="20"/>
  <c r="L135" i="20"/>
  <c r="I135" i="20"/>
  <c r="K134" i="20"/>
  <c r="J134" i="20"/>
  <c r="S134" i="20"/>
  <c r="L134" i="20"/>
  <c r="I134" i="20"/>
  <c r="Z134" i="20" s="1"/>
  <c r="K133" i="20"/>
  <c r="J133" i="20"/>
  <c r="S133" i="20"/>
  <c r="L133" i="20"/>
  <c r="I133" i="20"/>
  <c r="Z133" i="20" s="1"/>
  <c r="K132" i="20"/>
  <c r="J132" i="20"/>
  <c r="Z132" i="20"/>
  <c r="S132" i="20"/>
  <c r="M132" i="20"/>
  <c r="L132" i="20"/>
  <c r="I132" i="20"/>
  <c r="K131" i="20"/>
  <c r="J131" i="20"/>
  <c r="S131" i="20"/>
  <c r="M131" i="20"/>
  <c r="L131" i="20"/>
  <c r="I131" i="20"/>
  <c r="Z131" i="20" s="1"/>
  <c r="K130" i="20"/>
  <c r="J130" i="20"/>
  <c r="S130" i="20"/>
  <c r="M130" i="20"/>
  <c r="L130" i="20"/>
  <c r="I130" i="20"/>
  <c r="Z130" i="20" s="1"/>
  <c r="K129" i="20"/>
  <c r="J129" i="20"/>
  <c r="S129" i="20"/>
  <c r="M129" i="20"/>
  <c r="L129" i="20"/>
  <c r="I129" i="20"/>
  <c r="Z129" i="20" s="1"/>
  <c r="K128" i="20"/>
  <c r="J128" i="20"/>
  <c r="S128" i="20"/>
  <c r="M128" i="20"/>
  <c r="L128" i="20"/>
  <c r="I128" i="20"/>
  <c r="Z128" i="20" s="1"/>
  <c r="K127" i="20"/>
  <c r="J127" i="20"/>
  <c r="Z127" i="20"/>
  <c r="S127" i="20"/>
  <c r="L127" i="20"/>
  <c r="I127" i="20"/>
  <c r="K126" i="20"/>
  <c r="J126" i="20"/>
  <c r="S126" i="20"/>
  <c r="M126" i="20"/>
  <c r="L126" i="20"/>
  <c r="I126" i="20"/>
  <c r="Z126" i="20" s="1"/>
  <c r="K125" i="20"/>
  <c r="J125" i="20"/>
  <c r="S125" i="20"/>
  <c r="L125" i="20"/>
  <c r="I125" i="20"/>
  <c r="Z125" i="20" s="1"/>
  <c r="K124" i="20"/>
  <c r="J124" i="20"/>
  <c r="S124" i="20"/>
  <c r="L124" i="20"/>
  <c r="I124" i="20"/>
  <c r="Z124" i="20" s="1"/>
  <c r="K123" i="20"/>
  <c r="J123" i="20"/>
  <c r="S123" i="20"/>
  <c r="L123" i="20"/>
  <c r="I123" i="20"/>
  <c r="Z123" i="20" s="1"/>
  <c r="K122" i="20"/>
  <c r="J122" i="20"/>
  <c r="S122" i="20"/>
  <c r="M122" i="20"/>
  <c r="L122" i="20"/>
  <c r="I122" i="20"/>
  <c r="Z122" i="20" s="1"/>
  <c r="K121" i="20"/>
  <c r="J121" i="20"/>
  <c r="S121" i="20"/>
  <c r="L121" i="20"/>
  <c r="I121" i="20"/>
  <c r="Z121" i="20" s="1"/>
  <c r="K120" i="20"/>
  <c r="J120" i="20"/>
  <c r="S120" i="20"/>
  <c r="M120" i="20"/>
  <c r="L120" i="20"/>
  <c r="I120" i="20"/>
  <c r="Z120" i="20" s="1"/>
  <c r="K119" i="20"/>
  <c r="J119" i="20"/>
  <c r="Z119" i="20"/>
  <c r="S119" i="20"/>
  <c r="M119" i="20"/>
  <c r="L119" i="20"/>
  <c r="I119" i="20"/>
  <c r="V116" i="20"/>
  <c r="I59" i="20" s="1"/>
  <c r="M116" i="20"/>
  <c r="F59" i="20" s="1"/>
  <c r="K115" i="20"/>
  <c r="J115" i="20"/>
  <c r="S115" i="20"/>
  <c r="M115" i="20"/>
  <c r="L115" i="20"/>
  <c r="I115" i="20"/>
  <c r="Z115" i="20" s="1"/>
  <c r="K114" i="20"/>
  <c r="J114" i="20"/>
  <c r="Z114" i="20"/>
  <c r="S114" i="20"/>
  <c r="S116" i="20" s="1"/>
  <c r="H59" i="20" s="1"/>
  <c r="L114" i="20"/>
  <c r="I114" i="20"/>
  <c r="K113" i="20"/>
  <c r="J113" i="20"/>
  <c r="Z113" i="20"/>
  <c r="S113" i="20"/>
  <c r="L113" i="20"/>
  <c r="I113" i="20"/>
  <c r="V110" i="20"/>
  <c r="I58" i="20" s="1"/>
  <c r="M110" i="20"/>
  <c r="F58" i="20" s="1"/>
  <c r="I110" i="20"/>
  <c r="G58" i="20" s="1"/>
  <c r="K109" i="20"/>
  <c r="J109" i="20"/>
  <c r="Z109" i="20"/>
  <c r="S109" i="20"/>
  <c r="S110" i="20" s="1"/>
  <c r="H58" i="20" s="1"/>
  <c r="M109" i="20"/>
  <c r="L109" i="20"/>
  <c r="L110" i="20" s="1"/>
  <c r="E58" i="20" s="1"/>
  <c r="I109" i="20"/>
  <c r="V106" i="20"/>
  <c r="I57" i="20" s="1"/>
  <c r="M106" i="20"/>
  <c r="F57" i="20" s="1"/>
  <c r="K105" i="20"/>
  <c r="J105" i="20"/>
  <c r="S105" i="20"/>
  <c r="L105" i="20"/>
  <c r="I105" i="20"/>
  <c r="Z105" i="20" s="1"/>
  <c r="K104" i="20"/>
  <c r="J104" i="20"/>
  <c r="S104" i="20"/>
  <c r="L104" i="20"/>
  <c r="I104" i="20"/>
  <c r="Z104" i="20" s="1"/>
  <c r="K103" i="20"/>
  <c r="J103" i="20"/>
  <c r="Z103" i="20"/>
  <c r="S103" i="20"/>
  <c r="S106" i="20" s="1"/>
  <c r="H57" i="20" s="1"/>
  <c r="M103" i="20"/>
  <c r="L103" i="20"/>
  <c r="L106" i="20" s="1"/>
  <c r="E57" i="20" s="1"/>
  <c r="I103" i="20"/>
  <c r="V100" i="20"/>
  <c r="K99" i="20"/>
  <c r="J99" i="20"/>
  <c r="Z99" i="20"/>
  <c r="S99" i="20"/>
  <c r="M99" i="20"/>
  <c r="L99" i="20"/>
  <c r="I99" i="20"/>
  <c r="K98" i="20"/>
  <c r="J98" i="20"/>
  <c r="S98" i="20"/>
  <c r="L98" i="20"/>
  <c r="I98" i="20"/>
  <c r="Z98" i="20" s="1"/>
  <c r="K97" i="20"/>
  <c r="J97" i="20"/>
  <c r="S97" i="20"/>
  <c r="M97" i="20"/>
  <c r="L97" i="20"/>
  <c r="I97" i="20"/>
  <c r="Z97" i="20" s="1"/>
  <c r="K96" i="20"/>
  <c r="J96" i="20"/>
  <c r="Z96" i="20"/>
  <c r="S96" i="20"/>
  <c r="L96" i="20"/>
  <c r="I96" i="20"/>
  <c r="K95" i="20"/>
  <c r="J95" i="20"/>
  <c r="S95" i="20"/>
  <c r="L95" i="20"/>
  <c r="I95" i="20"/>
  <c r="Z95" i="20" s="1"/>
  <c r="K94" i="20"/>
  <c r="J94" i="20"/>
  <c r="S94" i="20"/>
  <c r="L94" i="20"/>
  <c r="I94" i="20"/>
  <c r="Z94" i="20" s="1"/>
  <c r="K93" i="20"/>
  <c r="J93" i="20"/>
  <c r="S93" i="20"/>
  <c r="L93" i="20"/>
  <c r="I93" i="20"/>
  <c r="Z93" i="20" s="1"/>
  <c r="K92" i="20"/>
  <c r="J92" i="20"/>
  <c r="Z92" i="20"/>
  <c r="S92" i="20"/>
  <c r="L92" i="20"/>
  <c r="I92" i="20"/>
  <c r="K91" i="20"/>
  <c r="J91" i="20"/>
  <c r="Z91" i="20"/>
  <c r="S91" i="20"/>
  <c r="L91" i="20"/>
  <c r="I91" i="20"/>
  <c r="K90" i="20"/>
  <c r="J90" i="20"/>
  <c r="S90" i="20"/>
  <c r="L90" i="20"/>
  <c r="I90" i="20"/>
  <c r="Z90" i="20" s="1"/>
  <c r="K89" i="20"/>
  <c r="J89" i="20"/>
  <c r="S89" i="20"/>
  <c r="L89" i="20"/>
  <c r="I89" i="20"/>
  <c r="Z89" i="20" s="1"/>
  <c r="K88" i="20"/>
  <c r="J88" i="20"/>
  <c r="Z88" i="20"/>
  <c r="S88" i="20"/>
  <c r="L88" i="20"/>
  <c r="I88" i="20"/>
  <c r="K87" i="20"/>
  <c r="J87" i="20"/>
  <c r="S87" i="20"/>
  <c r="L87" i="20"/>
  <c r="I87" i="20"/>
  <c r="Z87" i="20" s="1"/>
  <c r="K86" i="20"/>
  <c r="J86" i="20"/>
  <c r="Z86" i="20"/>
  <c r="S86" i="20"/>
  <c r="L86" i="20"/>
  <c r="I86" i="20"/>
  <c r="K85" i="20"/>
  <c r="J85" i="20"/>
  <c r="S85" i="20"/>
  <c r="L85" i="20"/>
  <c r="I85" i="20"/>
  <c r="I60" i="19"/>
  <c r="V126" i="19"/>
  <c r="M126" i="19"/>
  <c r="F60" i="19" s="1"/>
  <c r="I126" i="19"/>
  <c r="G60" i="19" s="1"/>
  <c r="K125" i="19"/>
  <c r="J125" i="19"/>
  <c r="S125" i="19"/>
  <c r="S126" i="19" s="1"/>
  <c r="H60" i="19" s="1"/>
  <c r="L125" i="19"/>
  <c r="L126" i="19" s="1"/>
  <c r="E60" i="19" s="1"/>
  <c r="I125" i="19"/>
  <c r="Z125" i="19" s="1"/>
  <c r="V122" i="19"/>
  <c r="I59" i="19" s="1"/>
  <c r="K121" i="19"/>
  <c r="J121" i="19"/>
  <c r="Z121" i="19"/>
  <c r="S121" i="19"/>
  <c r="L121" i="19"/>
  <c r="I121" i="19"/>
  <c r="K120" i="19"/>
  <c r="J120" i="19"/>
  <c r="S120" i="19"/>
  <c r="M120" i="19"/>
  <c r="L120" i="19"/>
  <c r="I120" i="19"/>
  <c r="Z120" i="19" s="1"/>
  <c r="K119" i="19"/>
  <c r="J119" i="19"/>
  <c r="S119" i="19"/>
  <c r="L119" i="19"/>
  <c r="I119" i="19"/>
  <c r="Z119" i="19" s="1"/>
  <c r="K118" i="19"/>
  <c r="J118" i="19"/>
  <c r="S118" i="19"/>
  <c r="M118" i="19"/>
  <c r="L118" i="19"/>
  <c r="I118" i="19"/>
  <c r="Z118" i="19" s="1"/>
  <c r="K117" i="19"/>
  <c r="J117" i="19"/>
  <c r="S117" i="19"/>
  <c r="M117" i="19"/>
  <c r="L117" i="19"/>
  <c r="I117" i="19"/>
  <c r="Z117" i="19" s="1"/>
  <c r="K116" i="19"/>
  <c r="J116" i="19"/>
  <c r="S116" i="19"/>
  <c r="M116" i="19"/>
  <c r="L116" i="19"/>
  <c r="I116" i="19"/>
  <c r="Z116" i="19" s="1"/>
  <c r="K115" i="19"/>
  <c r="J115" i="19"/>
  <c r="S115" i="19"/>
  <c r="L115" i="19"/>
  <c r="I115" i="19"/>
  <c r="Z115" i="19" s="1"/>
  <c r="K114" i="19"/>
  <c r="J114" i="19"/>
  <c r="Z114" i="19"/>
  <c r="S114" i="19"/>
  <c r="M114" i="19"/>
  <c r="L114" i="19"/>
  <c r="I114" i="19"/>
  <c r="K113" i="19"/>
  <c r="J113" i="19"/>
  <c r="S113" i="19"/>
  <c r="M113" i="19"/>
  <c r="L113" i="19"/>
  <c r="I113" i="19"/>
  <c r="Z113" i="19" s="1"/>
  <c r="K112" i="19"/>
  <c r="J112" i="19"/>
  <c r="S112" i="19"/>
  <c r="M112" i="19"/>
  <c r="L112" i="19"/>
  <c r="I112" i="19"/>
  <c r="Z112" i="19" s="1"/>
  <c r="K111" i="19"/>
  <c r="J111" i="19"/>
  <c r="Z111" i="19"/>
  <c r="S111" i="19"/>
  <c r="M111" i="19"/>
  <c r="L111" i="19"/>
  <c r="I111" i="19"/>
  <c r="K110" i="19"/>
  <c r="J110" i="19"/>
  <c r="S110" i="19"/>
  <c r="L110" i="19"/>
  <c r="I110" i="19"/>
  <c r="Z110" i="19" s="1"/>
  <c r="K109" i="19"/>
  <c r="J109" i="19"/>
  <c r="S109" i="19"/>
  <c r="L109" i="19"/>
  <c r="I109" i="19"/>
  <c r="Z109" i="19" s="1"/>
  <c r="K108" i="19"/>
  <c r="J108" i="19"/>
  <c r="Z108" i="19"/>
  <c r="S108" i="19"/>
  <c r="M108" i="19"/>
  <c r="L108" i="19"/>
  <c r="I108" i="19"/>
  <c r="K107" i="19"/>
  <c r="J107" i="19"/>
  <c r="Z107" i="19"/>
  <c r="S107" i="19"/>
  <c r="L107" i="19"/>
  <c r="I107" i="19"/>
  <c r="I58" i="19"/>
  <c r="V104" i="19"/>
  <c r="M104" i="19"/>
  <c r="F58" i="19" s="1"/>
  <c r="K103" i="19"/>
  <c r="J103" i="19"/>
  <c r="Z103" i="19"/>
  <c r="S103" i="19"/>
  <c r="L103" i="19"/>
  <c r="I103" i="19"/>
  <c r="K102" i="19"/>
  <c r="J102" i="19"/>
  <c r="Z102" i="19"/>
  <c r="S102" i="19"/>
  <c r="S104" i="19" s="1"/>
  <c r="H58" i="19" s="1"/>
  <c r="L102" i="19"/>
  <c r="I102" i="19"/>
  <c r="K101" i="19"/>
  <c r="J101" i="19"/>
  <c r="S101" i="19"/>
  <c r="L101" i="19"/>
  <c r="I101" i="19"/>
  <c r="Z101" i="19" s="1"/>
  <c r="F57" i="19"/>
  <c r="V98" i="19"/>
  <c r="I57" i="19" s="1"/>
  <c r="M98" i="19"/>
  <c r="K97" i="19"/>
  <c r="J97" i="19"/>
  <c r="Z97" i="19"/>
  <c r="S97" i="19"/>
  <c r="L97" i="19"/>
  <c r="I97" i="19"/>
  <c r="K96" i="19"/>
  <c r="J96" i="19"/>
  <c r="S96" i="19"/>
  <c r="L96" i="19"/>
  <c r="I96" i="19"/>
  <c r="Z96" i="19" s="1"/>
  <c r="K95" i="19"/>
  <c r="J95" i="19"/>
  <c r="Z95" i="19"/>
  <c r="S95" i="19"/>
  <c r="L95" i="19"/>
  <c r="I95" i="19"/>
  <c r="K94" i="19"/>
  <c r="J94" i="19"/>
  <c r="S94" i="19"/>
  <c r="L94" i="19"/>
  <c r="I94" i="19"/>
  <c r="Z94" i="19" s="1"/>
  <c r="V91" i="19"/>
  <c r="K90" i="19"/>
  <c r="J90" i="19"/>
  <c r="S90" i="19"/>
  <c r="M90" i="19"/>
  <c r="L90" i="19"/>
  <c r="I90" i="19"/>
  <c r="Z90" i="19" s="1"/>
  <c r="K89" i="19"/>
  <c r="J89" i="19"/>
  <c r="S89" i="19"/>
  <c r="L89" i="19"/>
  <c r="I89" i="19"/>
  <c r="Z89" i="19" s="1"/>
  <c r="K88" i="19"/>
  <c r="J88" i="19"/>
  <c r="S88" i="19"/>
  <c r="L88" i="19"/>
  <c r="I88" i="19"/>
  <c r="Z88" i="19" s="1"/>
  <c r="K87" i="19"/>
  <c r="J87" i="19"/>
  <c r="Z87" i="19"/>
  <c r="S87" i="19"/>
  <c r="L87" i="19"/>
  <c r="I87" i="19"/>
  <c r="K86" i="19"/>
  <c r="J86" i="19"/>
  <c r="Z86" i="19"/>
  <c r="S86" i="19"/>
  <c r="L86" i="19"/>
  <c r="I86" i="19"/>
  <c r="K85" i="19"/>
  <c r="J85" i="19"/>
  <c r="S85" i="19"/>
  <c r="L85" i="19"/>
  <c r="I85" i="19"/>
  <c r="Z85" i="19" s="1"/>
  <c r="K84" i="19"/>
  <c r="J84" i="19"/>
  <c r="S84" i="19"/>
  <c r="L84" i="19"/>
  <c r="I84" i="19"/>
  <c r="Z84" i="19" s="1"/>
  <c r="K83" i="19"/>
  <c r="J83" i="19"/>
  <c r="S83" i="19"/>
  <c r="L83" i="19"/>
  <c r="I83" i="19"/>
  <c r="Z83" i="19" s="1"/>
  <c r="K82" i="19"/>
  <c r="J82" i="19"/>
  <c r="S82" i="19"/>
  <c r="L82" i="19"/>
  <c r="I82" i="19"/>
  <c r="Z82" i="19" s="1"/>
  <c r="K81" i="19"/>
  <c r="J81" i="19"/>
  <c r="Z81" i="19"/>
  <c r="S81" i="19"/>
  <c r="L81" i="19"/>
  <c r="I81" i="19"/>
  <c r="K80" i="19"/>
  <c r="J80" i="19"/>
  <c r="S80" i="19"/>
  <c r="L80" i="19"/>
  <c r="I80" i="19"/>
  <c r="V155" i="18"/>
  <c r="K154" i="18"/>
  <c r="J154" i="18"/>
  <c r="S154" i="18"/>
  <c r="L154" i="18"/>
  <c r="I154" i="18"/>
  <c r="Z154" i="18" s="1"/>
  <c r="K153" i="18"/>
  <c r="J153" i="18"/>
  <c r="S153" i="18"/>
  <c r="M153" i="18"/>
  <c r="L153" i="18"/>
  <c r="I153" i="18"/>
  <c r="Z153" i="18" s="1"/>
  <c r="K152" i="18"/>
  <c r="J152" i="18"/>
  <c r="Z152" i="18"/>
  <c r="S152" i="18"/>
  <c r="L152" i="18"/>
  <c r="I152" i="18"/>
  <c r="K151" i="18"/>
  <c r="J151" i="18"/>
  <c r="S151" i="18"/>
  <c r="M151" i="18"/>
  <c r="L151" i="18"/>
  <c r="I151" i="18"/>
  <c r="Z151" i="18" s="1"/>
  <c r="K150" i="18"/>
  <c r="J150" i="18"/>
  <c r="S150" i="18"/>
  <c r="L150" i="18"/>
  <c r="I150" i="18"/>
  <c r="Z150" i="18" s="1"/>
  <c r="K149" i="18"/>
  <c r="J149" i="18"/>
  <c r="Z149" i="18"/>
  <c r="S149" i="18"/>
  <c r="M149" i="18"/>
  <c r="L149" i="18"/>
  <c r="I149" i="18"/>
  <c r="K148" i="18"/>
  <c r="J148" i="18"/>
  <c r="S148" i="18"/>
  <c r="L148" i="18"/>
  <c r="I148" i="18"/>
  <c r="Z148" i="18" s="1"/>
  <c r="K147" i="18"/>
  <c r="J147" i="18"/>
  <c r="S147" i="18"/>
  <c r="M147" i="18"/>
  <c r="L147" i="18"/>
  <c r="I147" i="18"/>
  <c r="K146" i="18"/>
  <c r="J146" i="18"/>
  <c r="Z146" i="18"/>
  <c r="S146" i="18"/>
  <c r="M146" i="18"/>
  <c r="M155" i="18" s="1"/>
  <c r="F64" i="18" s="1"/>
  <c r="L146" i="18"/>
  <c r="I146" i="18"/>
  <c r="I60" i="18"/>
  <c r="V140" i="18"/>
  <c r="M140" i="18"/>
  <c r="F60" i="18" s="1"/>
  <c r="K139" i="18"/>
  <c r="J139" i="18"/>
  <c r="Z139" i="18"/>
  <c r="S139" i="18"/>
  <c r="S140" i="18" s="1"/>
  <c r="H60" i="18" s="1"/>
  <c r="L139" i="18"/>
  <c r="L140" i="18" s="1"/>
  <c r="E60" i="18" s="1"/>
  <c r="I139" i="18"/>
  <c r="I140" i="18" s="1"/>
  <c r="G60" i="18" s="1"/>
  <c r="I59" i="18"/>
  <c r="V136" i="18"/>
  <c r="K135" i="18"/>
  <c r="J135" i="18"/>
  <c r="Z135" i="18"/>
  <c r="S135" i="18"/>
  <c r="L135" i="18"/>
  <c r="I135" i="18"/>
  <c r="K134" i="18"/>
  <c r="J134" i="18"/>
  <c r="S134" i="18"/>
  <c r="M134" i="18"/>
  <c r="L134" i="18"/>
  <c r="I134" i="18"/>
  <c r="Z134" i="18" s="1"/>
  <c r="K133" i="18"/>
  <c r="J133" i="18"/>
  <c r="S133" i="18"/>
  <c r="M133" i="18"/>
  <c r="L133" i="18"/>
  <c r="I133" i="18"/>
  <c r="Z133" i="18" s="1"/>
  <c r="K132" i="18"/>
  <c r="J132" i="18"/>
  <c r="S132" i="18"/>
  <c r="M132" i="18"/>
  <c r="L132" i="18"/>
  <c r="I132" i="18"/>
  <c r="Z132" i="18" s="1"/>
  <c r="K131" i="18"/>
  <c r="J131" i="18"/>
  <c r="S131" i="18"/>
  <c r="M131" i="18"/>
  <c r="L131" i="18"/>
  <c r="I131" i="18"/>
  <c r="Z131" i="18" s="1"/>
  <c r="K130" i="18"/>
  <c r="J130" i="18"/>
  <c r="Z130" i="18"/>
  <c r="S130" i="18"/>
  <c r="L130" i="18"/>
  <c r="I130" i="18"/>
  <c r="K129" i="18"/>
  <c r="J129" i="18"/>
  <c r="S129" i="18"/>
  <c r="L129" i="18"/>
  <c r="I129" i="18"/>
  <c r="Z129" i="18" s="1"/>
  <c r="K128" i="18"/>
  <c r="J128" i="18"/>
  <c r="S128" i="18"/>
  <c r="M128" i="18"/>
  <c r="L128" i="18"/>
  <c r="I128" i="18"/>
  <c r="Z128" i="18" s="1"/>
  <c r="K127" i="18"/>
  <c r="J127" i="18"/>
  <c r="Z127" i="18"/>
  <c r="S127" i="18"/>
  <c r="L127" i="18"/>
  <c r="I127" i="18"/>
  <c r="K126" i="18"/>
  <c r="J126" i="18"/>
  <c r="S126" i="18"/>
  <c r="L126" i="18"/>
  <c r="I126" i="18"/>
  <c r="Z126" i="18" s="1"/>
  <c r="K125" i="18"/>
  <c r="J125" i="18"/>
  <c r="S125" i="18"/>
  <c r="L125" i="18"/>
  <c r="I125" i="18"/>
  <c r="Z125" i="18" s="1"/>
  <c r="K124" i="18"/>
  <c r="J124" i="18"/>
  <c r="S124" i="18"/>
  <c r="L124" i="18"/>
  <c r="I124" i="18"/>
  <c r="Z124" i="18" s="1"/>
  <c r="K123" i="18"/>
  <c r="J123" i="18"/>
  <c r="S123" i="18"/>
  <c r="L123" i="18"/>
  <c r="I123" i="18"/>
  <c r="Z123" i="18" s="1"/>
  <c r="K122" i="18"/>
  <c r="J122" i="18"/>
  <c r="S122" i="18"/>
  <c r="M122" i="18"/>
  <c r="L122" i="18"/>
  <c r="I122" i="18"/>
  <c r="Z122" i="18" s="1"/>
  <c r="K121" i="18"/>
  <c r="J121" i="18"/>
  <c r="S121" i="18"/>
  <c r="L121" i="18"/>
  <c r="I121" i="18"/>
  <c r="Z121" i="18" s="1"/>
  <c r="K120" i="18"/>
  <c r="J120" i="18"/>
  <c r="S120" i="18"/>
  <c r="M120" i="18"/>
  <c r="L120" i="18"/>
  <c r="I120" i="18"/>
  <c r="Z120" i="18" s="1"/>
  <c r="K119" i="18"/>
  <c r="J119" i="18"/>
  <c r="Z119" i="18"/>
  <c r="S119" i="18"/>
  <c r="L119" i="18"/>
  <c r="I119" i="18"/>
  <c r="K118" i="18"/>
  <c r="J118" i="18"/>
  <c r="S118" i="18"/>
  <c r="L118" i="18"/>
  <c r="I118" i="18"/>
  <c r="Z118" i="18" s="1"/>
  <c r="K117" i="18"/>
  <c r="J117" i="18"/>
  <c r="S117" i="18"/>
  <c r="L117" i="18"/>
  <c r="I117" i="18"/>
  <c r="Z117" i="18" s="1"/>
  <c r="K116" i="18"/>
  <c r="J116" i="18"/>
  <c r="S116" i="18"/>
  <c r="M116" i="18"/>
  <c r="L116" i="18"/>
  <c r="I116" i="18"/>
  <c r="Z116" i="18" s="1"/>
  <c r="K115" i="18"/>
  <c r="J115" i="18"/>
  <c r="Z115" i="18"/>
  <c r="S115" i="18"/>
  <c r="M115" i="18"/>
  <c r="L115" i="18"/>
  <c r="I115" i="18"/>
  <c r="I58" i="18"/>
  <c r="V112" i="18"/>
  <c r="M112" i="18"/>
  <c r="F58" i="18" s="1"/>
  <c r="I112" i="18"/>
  <c r="G58" i="18" s="1"/>
  <c r="K111" i="18"/>
  <c r="J111" i="18"/>
  <c r="S111" i="18"/>
  <c r="S112" i="18" s="1"/>
  <c r="H58" i="18" s="1"/>
  <c r="L111" i="18"/>
  <c r="L112" i="18" s="1"/>
  <c r="E58" i="18" s="1"/>
  <c r="I111" i="18"/>
  <c r="Z111" i="18" s="1"/>
  <c r="V108" i="18"/>
  <c r="I57" i="18" s="1"/>
  <c r="M108" i="18"/>
  <c r="F57" i="18" s="1"/>
  <c r="K107" i="18"/>
  <c r="J107" i="18"/>
  <c r="Z107" i="18"/>
  <c r="S107" i="18"/>
  <c r="L107" i="18"/>
  <c r="I107" i="18"/>
  <c r="K106" i="18"/>
  <c r="J106" i="18"/>
  <c r="S106" i="18"/>
  <c r="L106" i="18"/>
  <c r="I106" i="18"/>
  <c r="Z106" i="18" s="1"/>
  <c r="K105" i="18"/>
  <c r="J105" i="18"/>
  <c r="S105" i="18"/>
  <c r="L105" i="18"/>
  <c r="I105" i="18"/>
  <c r="Z105" i="18" s="1"/>
  <c r="K104" i="18"/>
  <c r="J104" i="18"/>
  <c r="Z104" i="18"/>
  <c r="S104" i="18"/>
  <c r="L104" i="18"/>
  <c r="I104" i="18"/>
  <c r="I108" i="18" s="1"/>
  <c r="G57" i="18" s="1"/>
  <c r="K100" i="18"/>
  <c r="J100" i="18"/>
  <c r="S100" i="18"/>
  <c r="M100" i="18"/>
  <c r="L100" i="18"/>
  <c r="I100" i="18"/>
  <c r="Z100" i="18" s="1"/>
  <c r="K99" i="18"/>
  <c r="J99" i="18"/>
  <c r="V99" i="18"/>
  <c r="V101" i="18" s="1"/>
  <c r="S99" i="18"/>
  <c r="M99" i="18"/>
  <c r="L99" i="18"/>
  <c r="I99" i="18"/>
  <c r="Z99" i="18" s="1"/>
  <c r="K98" i="18"/>
  <c r="J98" i="18"/>
  <c r="S98" i="18"/>
  <c r="M98" i="18"/>
  <c r="L98" i="18"/>
  <c r="I98" i="18"/>
  <c r="Z98" i="18" s="1"/>
  <c r="K97" i="18"/>
  <c r="J97" i="18"/>
  <c r="S97" i="18"/>
  <c r="M97" i="18"/>
  <c r="L97" i="18"/>
  <c r="I97" i="18"/>
  <c r="Z97" i="18" s="1"/>
  <c r="K96" i="18"/>
  <c r="J96" i="18"/>
  <c r="Z96" i="18"/>
  <c r="S96" i="18"/>
  <c r="M96" i="18"/>
  <c r="L96" i="18"/>
  <c r="I96" i="18"/>
  <c r="K95" i="18"/>
  <c r="J95" i="18"/>
  <c r="S95" i="18"/>
  <c r="L95" i="18"/>
  <c r="I95" i="18"/>
  <c r="Z95" i="18" s="1"/>
  <c r="K94" i="18"/>
  <c r="J94" i="18"/>
  <c r="S94" i="18"/>
  <c r="L94" i="18"/>
  <c r="I94" i="18"/>
  <c r="Z94" i="18" s="1"/>
  <c r="K93" i="18"/>
  <c r="J93" i="18"/>
  <c r="S93" i="18"/>
  <c r="L93" i="18"/>
  <c r="I93" i="18"/>
  <c r="Z93" i="18" s="1"/>
  <c r="K92" i="18"/>
  <c r="J92" i="18"/>
  <c r="S92" i="18"/>
  <c r="L92" i="18"/>
  <c r="I92" i="18"/>
  <c r="Z92" i="18" s="1"/>
  <c r="K91" i="18"/>
  <c r="J91" i="18"/>
  <c r="S91" i="18"/>
  <c r="L91" i="18"/>
  <c r="I91" i="18"/>
  <c r="Z91" i="18" s="1"/>
  <c r="K90" i="18"/>
  <c r="J90" i="18"/>
  <c r="S90" i="18"/>
  <c r="L90" i="18"/>
  <c r="I90" i="18"/>
  <c r="Z90" i="18" s="1"/>
  <c r="K89" i="18"/>
  <c r="J89" i="18"/>
  <c r="S89" i="18"/>
  <c r="L89" i="18"/>
  <c r="I89" i="18"/>
  <c r="Z89" i="18" s="1"/>
  <c r="K88" i="18"/>
  <c r="J88" i="18"/>
  <c r="Z88" i="18"/>
  <c r="S88" i="18"/>
  <c r="L88" i="18"/>
  <c r="I88" i="18"/>
  <c r="K87" i="18"/>
  <c r="J87" i="18"/>
  <c r="S87" i="18"/>
  <c r="L87" i="18"/>
  <c r="I87" i="18"/>
  <c r="Z87" i="18" s="1"/>
  <c r="K86" i="18"/>
  <c r="J86" i="18"/>
  <c r="S86" i="18"/>
  <c r="L86" i="18"/>
  <c r="I86" i="18"/>
  <c r="Z86" i="18" s="1"/>
  <c r="K85" i="18"/>
  <c r="J85" i="18"/>
  <c r="S85" i="18"/>
  <c r="L85" i="18"/>
  <c r="I85" i="18"/>
  <c r="Z85" i="18" s="1"/>
  <c r="K84" i="18"/>
  <c r="J84" i="18"/>
  <c r="S84" i="18"/>
  <c r="L84" i="18"/>
  <c r="I84" i="18"/>
  <c r="V113" i="17"/>
  <c r="I58" i="17" s="1"/>
  <c r="I57" i="17"/>
  <c r="V111" i="17"/>
  <c r="M111" i="17"/>
  <c r="F57" i="17" s="1"/>
  <c r="I111" i="17"/>
  <c r="G57" i="17" s="1"/>
  <c r="K110" i="17"/>
  <c r="J110" i="17"/>
  <c r="Z110" i="17"/>
  <c r="S110" i="17"/>
  <c r="L110" i="17"/>
  <c r="I110" i="17"/>
  <c r="K109" i="17"/>
  <c r="J109" i="17"/>
  <c r="Z109" i="17"/>
  <c r="S109" i="17"/>
  <c r="L109" i="17"/>
  <c r="I109" i="17"/>
  <c r="K108" i="17"/>
  <c r="J108" i="17"/>
  <c r="S108" i="17"/>
  <c r="L108" i="17"/>
  <c r="I108" i="17"/>
  <c r="Z108" i="17" s="1"/>
  <c r="K107" i="17"/>
  <c r="J107" i="17"/>
  <c r="S107" i="17"/>
  <c r="L107" i="17"/>
  <c r="I107" i="17"/>
  <c r="Z107" i="17" s="1"/>
  <c r="K106" i="17"/>
  <c r="J106" i="17"/>
  <c r="S106" i="17"/>
  <c r="L106" i="17"/>
  <c r="I106" i="17"/>
  <c r="Z106" i="17" s="1"/>
  <c r="V103" i="17"/>
  <c r="I56" i="17" s="1"/>
  <c r="M103" i="17"/>
  <c r="M113" i="17" s="1"/>
  <c r="F58" i="17" s="1"/>
  <c r="K102" i="17"/>
  <c r="J102" i="17"/>
  <c r="S102" i="17"/>
  <c r="L102" i="17"/>
  <c r="I102" i="17"/>
  <c r="Z102" i="17" s="1"/>
  <c r="K101" i="17"/>
  <c r="J101" i="17"/>
  <c r="Z101" i="17"/>
  <c r="S101" i="17"/>
  <c r="L101" i="17"/>
  <c r="I101" i="17"/>
  <c r="K100" i="17"/>
  <c r="J100" i="17"/>
  <c r="S100" i="17"/>
  <c r="L100" i="17"/>
  <c r="I100" i="17"/>
  <c r="Z100" i="17" s="1"/>
  <c r="K99" i="17"/>
  <c r="J99" i="17"/>
  <c r="S99" i="17"/>
  <c r="L99" i="17"/>
  <c r="I99" i="17"/>
  <c r="Z99" i="17" s="1"/>
  <c r="K98" i="17"/>
  <c r="J98" i="17"/>
  <c r="Z98" i="17"/>
  <c r="S98" i="17"/>
  <c r="L98" i="17"/>
  <c r="I98" i="17"/>
  <c r="K97" i="17"/>
  <c r="J97" i="17"/>
  <c r="Z97" i="17"/>
  <c r="S97" i="17"/>
  <c r="L97" i="17"/>
  <c r="I97" i="17"/>
  <c r="K96" i="17"/>
  <c r="J96" i="17"/>
  <c r="S96" i="17"/>
  <c r="L96" i="17"/>
  <c r="I96" i="17"/>
  <c r="Z96" i="17" s="1"/>
  <c r="K95" i="17"/>
  <c r="J95" i="17"/>
  <c r="S95" i="17"/>
  <c r="L95" i="17"/>
  <c r="I95" i="17"/>
  <c r="Z95" i="17" s="1"/>
  <c r="K94" i="17"/>
  <c r="J94" i="17"/>
  <c r="Z94" i="17"/>
  <c r="S94" i="17"/>
  <c r="L94" i="17"/>
  <c r="I94" i="17"/>
  <c r="K93" i="17"/>
  <c r="J93" i="17"/>
  <c r="S93" i="17"/>
  <c r="L93" i="17"/>
  <c r="I93" i="17"/>
  <c r="Z93" i="17" s="1"/>
  <c r="K92" i="17"/>
  <c r="J92" i="17"/>
  <c r="S92" i="17"/>
  <c r="L92" i="17"/>
  <c r="I92" i="17"/>
  <c r="Z92" i="17" s="1"/>
  <c r="K91" i="17"/>
  <c r="J91" i="17"/>
  <c r="S91" i="17"/>
  <c r="L91" i="17"/>
  <c r="I91" i="17"/>
  <c r="Z91" i="17" s="1"/>
  <c r="K90" i="17"/>
  <c r="J90" i="17"/>
  <c r="Z90" i="17"/>
  <c r="S90" i="17"/>
  <c r="L90" i="17"/>
  <c r="I90" i="17"/>
  <c r="K89" i="17"/>
  <c r="J89" i="17"/>
  <c r="S89" i="17"/>
  <c r="L89" i="17"/>
  <c r="I89" i="17"/>
  <c r="Z89" i="17" s="1"/>
  <c r="K88" i="17"/>
  <c r="J88" i="17"/>
  <c r="S88" i="17"/>
  <c r="L88" i="17"/>
  <c r="I88" i="17"/>
  <c r="Z88" i="17" s="1"/>
  <c r="K87" i="17"/>
  <c r="J87" i="17"/>
  <c r="Z87" i="17"/>
  <c r="S87" i="17"/>
  <c r="L87" i="17"/>
  <c r="I87" i="17"/>
  <c r="K86" i="17"/>
  <c r="J86" i="17"/>
  <c r="S86" i="17"/>
  <c r="L86" i="17"/>
  <c r="I86" i="17"/>
  <c r="Z86" i="17" s="1"/>
  <c r="K85" i="17"/>
  <c r="J85" i="17"/>
  <c r="S85" i="17"/>
  <c r="L85" i="17"/>
  <c r="I85" i="17"/>
  <c r="Z85" i="17" s="1"/>
  <c r="K84" i="17"/>
  <c r="J84" i="17"/>
  <c r="S84" i="17"/>
  <c r="L84" i="17"/>
  <c r="I84" i="17"/>
  <c r="Z84" i="17" s="1"/>
  <c r="K83" i="17"/>
  <c r="J83" i="17"/>
  <c r="S83" i="17"/>
  <c r="L83" i="17"/>
  <c r="I83" i="17"/>
  <c r="Z83" i="17" s="1"/>
  <c r="K82" i="17"/>
  <c r="J82" i="17"/>
  <c r="S82" i="17"/>
  <c r="L82" i="17"/>
  <c r="I82" i="17"/>
  <c r="Z82" i="17" s="1"/>
  <c r="K81" i="17"/>
  <c r="J81" i="17"/>
  <c r="Z81" i="17"/>
  <c r="S81" i="17"/>
  <c r="L81" i="17"/>
  <c r="I81" i="17"/>
  <c r="K80" i="17"/>
  <c r="J80" i="17"/>
  <c r="S80" i="17"/>
  <c r="L80" i="17"/>
  <c r="I80" i="17"/>
  <c r="Z80" i="17" s="1"/>
  <c r="K79" i="17"/>
  <c r="J79" i="17"/>
  <c r="S79" i="17"/>
  <c r="L79" i="17"/>
  <c r="I79" i="17"/>
  <c r="Z79" i="17" s="1"/>
  <c r="K78" i="17"/>
  <c r="J78" i="17"/>
  <c r="S78" i="17"/>
  <c r="L78" i="17"/>
  <c r="I78" i="17"/>
  <c r="Z78" i="17" s="1"/>
  <c r="K77" i="17"/>
  <c r="J77" i="17"/>
  <c r="S77" i="17"/>
  <c r="L77" i="17"/>
  <c r="I77" i="17"/>
  <c r="Z77" i="17" s="1"/>
  <c r="F62" i="16"/>
  <c r="V165" i="16"/>
  <c r="I62" i="16" s="1"/>
  <c r="M165" i="16"/>
  <c r="K164" i="16"/>
  <c r="J164" i="16"/>
  <c r="S164" i="16"/>
  <c r="S165" i="16" s="1"/>
  <c r="H62" i="16" s="1"/>
  <c r="L164" i="16"/>
  <c r="L165" i="16" s="1"/>
  <c r="E62" i="16" s="1"/>
  <c r="I164" i="16"/>
  <c r="Z164" i="16" s="1"/>
  <c r="V161" i="16"/>
  <c r="I61" i="16" s="1"/>
  <c r="K160" i="16"/>
  <c r="J160" i="16"/>
  <c r="S160" i="16"/>
  <c r="L160" i="16"/>
  <c r="I160" i="16"/>
  <c r="Z160" i="16" s="1"/>
  <c r="K159" i="16"/>
  <c r="J159" i="16"/>
  <c r="Z159" i="16"/>
  <c r="S159" i="16"/>
  <c r="L159" i="16"/>
  <c r="I159" i="16"/>
  <c r="K158" i="16"/>
  <c r="J158" i="16"/>
  <c r="S158" i="16"/>
  <c r="L158" i="16"/>
  <c r="I158" i="16"/>
  <c r="Z158" i="16" s="1"/>
  <c r="K157" i="16"/>
  <c r="J157" i="16"/>
  <c r="S157" i="16"/>
  <c r="L157" i="16"/>
  <c r="I157" i="16"/>
  <c r="Z157" i="16" s="1"/>
  <c r="K156" i="16"/>
  <c r="J156" i="16"/>
  <c r="S156" i="16"/>
  <c r="L156" i="16"/>
  <c r="I156" i="16"/>
  <c r="Z156" i="16" s="1"/>
  <c r="K155" i="16"/>
  <c r="J155" i="16"/>
  <c r="S155" i="16"/>
  <c r="M155" i="16"/>
  <c r="L155" i="16"/>
  <c r="I155" i="16"/>
  <c r="Z155" i="16" s="1"/>
  <c r="K154" i="16"/>
  <c r="J154" i="16"/>
  <c r="Z154" i="16"/>
  <c r="S154" i="16"/>
  <c r="L154" i="16"/>
  <c r="I154" i="16"/>
  <c r="K153" i="16"/>
  <c r="J153" i="16"/>
  <c r="S153" i="16"/>
  <c r="L153" i="16"/>
  <c r="I153" i="16"/>
  <c r="Z153" i="16" s="1"/>
  <c r="K152" i="16"/>
  <c r="J152" i="16"/>
  <c r="S152" i="16"/>
  <c r="L152" i="16"/>
  <c r="I152" i="16"/>
  <c r="Z152" i="16" s="1"/>
  <c r="K151" i="16"/>
  <c r="J151" i="16"/>
  <c r="S151" i="16"/>
  <c r="M151" i="16"/>
  <c r="L151" i="16"/>
  <c r="I151" i="16"/>
  <c r="Z151" i="16" s="1"/>
  <c r="K150" i="16"/>
  <c r="J150" i="16"/>
  <c r="Z150" i="16"/>
  <c r="S150" i="16"/>
  <c r="M150" i="16"/>
  <c r="L150" i="16"/>
  <c r="I150" i="16"/>
  <c r="K149" i="16"/>
  <c r="J149" i="16"/>
  <c r="Z149" i="16"/>
  <c r="S149" i="16"/>
  <c r="M149" i="16"/>
  <c r="L149" i="16"/>
  <c r="I149" i="16"/>
  <c r="K148" i="16"/>
  <c r="J148" i="16"/>
  <c r="S148" i="16"/>
  <c r="M148" i="16"/>
  <c r="L148" i="16"/>
  <c r="I148" i="16"/>
  <c r="Z148" i="16" s="1"/>
  <c r="K147" i="16"/>
  <c r="J147" i="16"/>
  <c r="S147" i="16"/>
  <c r="L147" i="16"/>
  <c r="I147" i="16"/>
  <c r="Z147" i="16" s="1"/>
  <c r="K146" i="16"/>
  <c r="J146" i="16"/>
  <c r="S146" i="16"/>
  <c r="L146" i="16"/>
  <c r="I146" i="16"/>
  <c r="Z146" i="16" s="1"/>
  <c r="K145" i="16"/>
  <c r="J145" i="16"/>
  <c r="S145" i="16"/>
  <c r="L145" i="16"/>
  <c r="I145" i="16"/>
  <c r="Z145" i="16" s="1"/>
  <c r="K144" i="16"/>
  <c r="J144" i="16"/>
  <c r="S144" i="16"/>
  <c r="L144" i="16"/>
  <c r="I144" i="16"/>
  <c r="Z144" i="16" s="1"/>
  <c r="K143" i="16"/>
  <c r="J143" i="16"/>
  <c r="S143" i="16"/>
  <c r="L143" i="16"/>
  <c r="I143" i="16"/>
  <c r="Z143" i="16" s="1"/>
  <c r="K142" i="16"/>
  <c r="J142" i="16"/>
  <c r="Z142" i="16"/>
  <c r="S142" i="16"/>
  <c r="L142" i="16"/>
  <c r="I142" i="16"/>
  <c r="K141" i="16"/>
  <c r="J141" i="16"/>
  <c r="S141" i="16"/>
  <c r="L141" i="16"/>
  <c r="I141" i="16"/>
  <c r="Z141" i="16" s="1"/>
  <c r="K140" i="16"/>
  <c r="J140" i="16"/>
  <c r="S140" i="16"/>
  <c r="L140" i="16"/>
  <c r="I140" i="16"/>
  <c r="Z140" i="16" s="1"/>
  <c r="K139" i="16"/>
  <c r="J139" i="16"/>
  <c r="S139" i="16"/>
  <c r="L139" i="16"/>
  <c r="I139" i="16"/>
  <c r="Z139" i="16" s="1"/>
  <c r="K138" i="16"/>
  <c r="J138" i="16"/>
  <c r="S138" i="16"/>
  <c r="M138" i="16"/>
  <c r="L138" i="16"/>
  <c r="I138" i="16"/>
  <c r="Z138" i="16" s="1"/>
  <c r="K137" i="16"/>
  <c r="J137" i="16"/>
  <c r="S137" i="16"/>
  <c r="M137" i="16"/>
  <c r="L137" i="16"/>
  <c r="I137" i="16"/>
  <c r="Z137" i="16" s="1"/>
  <c r="K136" i="16"/>
  <c r="J136" i="16"/>
  <c r="S136" i="16"/>
  <c r="M136" i="16"/>
  <c r="L136" i="16"/>
  <c r="I136" i="16"/>
  <c r="Z136" i="16" s="1"/>
  <c r="K135" i="16"/>
  <c r="J135" i="16"/>
  <c r="S135" i="16"/>
  <c r="L135" i="16"/>
  <c r="I135" i="16"/>
  <c r="Z135" i="16" s="1"/>
  <c r="K134" i="16"/>
  <c r="J134" i="16"/>
  <c r="Z134" i="16"/>
  <c r="S134" i="16"/>
  <c r="L134" i="16"/>
  <c r="I134" i="16"/>
  <c r="V131" i="16"/>
  <c r="I60" i="16" s="1"/>
  <c r="K130" i="16"/>
  <c r="J130" i="16"/>
  <c r="Z130" i="16"/>
  <c r="S130" i="16"/>
  <c r="M130" i="16"/>
  <c r="L130" i="16"/>
  <c r="I130" i="16"/>
  <c r="K129" i="16"/>
  <c r="J129" i="16"/>
  <c r="S129" i="16"/>
  <c r="M129" i="16"/>
  <c r="L129" i="16"/>
  <c r="I129" i="16"/>
  <c r="Z129" i="16" s="1"/>
  <c r="K128" i="16"/>
  <c r="J128" i="16"/>
  <c r="S128" i="16"/>
  <c r="M128" i="16"/>
  <c r="L128" i="16"/>
  <c r="I128" i="16"/>
  <c r="Z128" i="16" s="1"/>
  <c r="K127" i="16"/>
  <c r="J127" i="16"/>
  <c r="S127" i="16"/>
  <c r="M127" i="16"/>
  <c r="L127" i="16"/>
  <c r="I127" i="16"/>
  <c r="Z127" i="16" s="1"/>
  <c r="K126" i="16"/>
  <c r="J126" i="16"/>
  <c r="S126" i="16"/>
  <c r="M126" i="16"/>
  <c r="M131" i="16" s="1"/>
  <c r="F60" i="16" s="1"/>
  <c r="L126" i="16"/>
  <c r="I126" i="16"/>
  <c r="Z126" i="16" s="1"/>
  <c r="K125" i="16"/>
  <c r="J125" i="16"/>
  <c r="Z125" i="16"/>
  <c r="S125" i="16"/>
  <c r="L125" i="16"/>
  <c r="I125" i="16"/>
  <c r="I131" i="16" s="1"/>
  <c r="G60" i="16" s="1"/>
  <c r="V122" i="16"/>
  <c r="I59" i="16" s="1"/>
  <c r="K121" i="16"/>
  <c r="J121" i="16"/>
  <c r="Z121" i="16"/>
  <c r="S121" i="16"/>
  <c r="M121" i="16"/>
  <c r="L121" i="16"/>
  <c r="I121" i="16"/>
  <c r="K120" i="16"/>
  <c r="J120" i="16"/>
  <c r="S120" i="16"/>
  <c r="L120" i="16"/>
  <c r="I120" i="16"/>
  <c r="Z120" i="16" s="1"/>
  <c r="K119" i="16"/>
  <c r="J119" i="16"/>
  <c r="S119" i="16"/>
  <c r="M119" i="16"/>
  <c r="M122" i="16" s="1"/>
  <c r="F59" i="16" s="1"/>
  <c r="L119" i="16"/>
  <c r="I119" i="16"/>
  <c r="Z119" i="16" s="1"/>
  <c r="K118" i="16"/>
  <c r="J118" i="16"/>
  <c r="S118" i="16"/>
  <c r="L118" i="16"/>
  <c r="I118" i="16"/>
  <c r="Z118" i="16" s="1"/>
  <c r="K117" i="16"/>
  <c r="J117" i="16"/>
  <c r="Z117" i="16"/>
  <c r="S117" i="16"/>
  <c r="L117" i="16"/>
  <c r="I117" i="16"/>
  <c r="K116" i="16"/>
  <c r="J116" i="16"/>
  <c r="Z116" i="16"/>
  <c r="S116" i="16"/>
  <c r="L116" i="16"/>
  <c r="I116" i="16"/>
  <c r="K115" i="16"/>
  <c r="J115" i="16"/>
  <c r="S115" i="16"/>
  <c r="L115" i="16"/>
  <c r="I115" i="16"/>
  <c r="Z115" i="16" s="1"/>
  <c r="K114" i="16"/>
  <c r="J114" i="16"/>
  <c r="Z114" i="16"/>
  <c r="S114" i="16"/>
  <c r="L114" i="16"/>
  <c r="I114" i="16"/>
  <c r="K113" i="16"/>
  <c r="J113" i="16"/>
  <c r="S113" i="16"/>
  <c r="L113" i="16"/>
  <c r="I113" i="16"/>
  <c r="Z113" i="16" s="1"/>
  <c r="S110" i="16"/>
  <c r="H58" i="16" s="1"/>
  <c r="V110" i="16"/>
  <c r="I58" i="16" s="1"/>
  <c r="M110" i="16"/>
  <c r="F58" i="16" s="1"/>
  <c r="L110" i="16"/>
  <c r="E58" i="16" s="1"/>
  <c r="K109" i="16"/>
  <c r="J109" i="16"/>
  <c r="S109" i="16"/>
  <c r="L109" i="16"/>
  <c r="I109" i="16"/>
  <c r="Z109" i="16" s="1"/>
  <c r="V106" i="16"/>
  <c r="K105" i="16"/>
  <c r="J105" i="16"/>
  <c r="S105" i="16"/>
  <c r="L105" i="16"/>
  <c r="I105" i="16"/>
  <c r="Z105" i="16" s="1"/>
  <c r="K104" i="16"/>
  <c r="J104" i="16"/>
  <c r="S104" i="16"/>
  <c r="M104" i="16"/>
  <c r="M106" i="16" s="1"/>
  <c r="F57" i="16" s="1"/>
  <c r="L104" i="16"/>
  <c r="I104" i="16"/>
  <c r="Z104" i="16" s="1"/>
  <c r="K103" i="16"/>
  <c r="J103" i="16"/>
  <c r="S103" i="16"/>
  <c r="M103" i="16"/>
  <c r="L103" i="16"/>
  <c r="I103" i="16"/>
  <c r="Z103" i="16" s="1"/>
  <c r="K102" i="16"/>
  <c r="J102" i="16"/>
  <c r="Z102" i="16"/>
  <c r="S102" i="16"/>
  <c r="L102" i="16"/>
  <c r="I102" i="16"/>
  <c r="V99" i="16"/>
  <c r="I56" i="16" s="1"/>
  <c r="K98" i="16"/>
  <c r="J98" i="16"/>
  <c r="S98" i="16"/>
  <c r="M98" i="16"/>
  <c r="M99" i="16" s="1"/>
  <c r="L98" i="16"/>
  <c r="I98" i="16"/>
  <c r="Z98" i="16" s="1"/>
  <c r="K97" i="16"/>
  <c r="J97" i="16"/>
  <c r="Z97" i="16"/>
  <c r="S97" i="16"/>
  <c r="L97" i="16"/>
  <c r="I97" i="16"/>
  <c r="K96" i="16"/>
  <c r="J96" i="16"/>
  <c r="S96" i="16"/>
  <c r="L96" i="16"/>
  <c r="I96" i="16"/>
  <c r="Z96" i="16" s="1"/>
  <c r="K95" i="16"/>
  <c r="J95" i="16"/>
  <c r="S95" i="16"/>
  <c r="L95" i="16"/>
  <c r="I95" i="16"/>
  <c r="Z95" i="16" s="1"/>
  <c r="K94" i="16"/>
  <c r="J94" i="16"/>
  <c r="Z94" i="16"/>
  <c r="S94" i="16"/>
  <c r="L94" i="16"/>
  <c r="I94" i="16"/>
  <c r="K93" i="16"/>
  <c r="J93" i="16"/>
  <c r="S93" i="16"/>
  <c r="L93" i="16"/>
  <c r="I93" i="16"/>
  <c r="Z93" i="16" s="1"/>
  <c r="K92" i="16"/>
  <c r="J92" i="16"/>
  <c r="S92" i="16"/>
  <c r="L92" i="16"/>
  <c r="I92" i="16"/>
  <c r="Z92" i="16" s="1"/>
  <c r="K91" i="16"/>
  <c r="J91" i="16"/>
  <c r="S91" i="16"/>
  <c r="L91" i="16"/>
  <c r="I91" i="16"/>
  <c r="Z91" i="16" s="1"/>
  <c r="K90" i="16"/>
  <c r="J90" i="16"/>
  <c r="S90" i="16"/>
  <c r="L90" i="16"/>
  <c r="I90" i="16"/>
  <c r="Z90" i="16" s="1"/>
  <c r="K89" i="16"/>
  <c r="J89" i="16"/>
  <c r="S89" i="16"/>
  <c r="L89" i="16"/>
  <c r="I89" i="16"/>
  <c r="Z89" i="16" s="1"/>
  <c r="K88" i="16"/>
  <c r="J88" i="16"/>
  <c r="S88" i="16"/>
  <c r="L88" i="16"/>
  <c r="I88" i="16"/>
  <c r="Z88" i="16" s="1"/>
  <c r="K87" i="16"/>
  <c r="J87" i="16"/>
  <c r="S87" i="16"/>
  <c r="L87" i="16"/>
  <c r="I87" i="16"/>
  <c r="Z87" i="16" s="1"/>
  <c r="K86" i="16"/>
  <c r="H29" i="16" s="1"/>
  <c r="P29" i="16" s="1"/>
  <c r="J86" i="16"/>
  <c r="S86" i="16"/>
  <c r="L86" i="16"/>
  <c r="I86" i="16"/>
  <c r="Z86" i="16" s="1"/>
  <c r="K85" i="16"/>
  <c r="J85" i="16"/>
  <c r="S85" i="16"/>
  <c r="L85" i="16"/>
  <c r="I85" i="16"/>
  <c r="Z85" i="16" s="1"/>
  <c r="K84" i="16"/>
  <c r="J84" i="16"/>
  <c r="Z84" i="16"/>
  <c r="S84" i="16"/>
  <c r="L84" i="16"/>
  <c r="I84" i="16"/>
  <c r="K83" i="16"/>
  <c r="J83" i="16"/>
  <c r="S83" i="16"/>
  <c r="L83" i="16"/>
  <c r="I83" i="16"/>
  <c r="Z83" i="16" s="1"/>
  <c r="K82" i="16"/>
  <c r="J82" i="16"/>
  <c r="S82" i="16"/>
  <c r="L82" i="16"/>
  <c r="I82" i="16"/>
  <c r="V193" i="15"/>
  <c r="I73" i="15" s="1"/>
  <c r="I72" i="15"/>
  <c r="V191" i="15"/>
  <c r="K190" i="15"/>
  <c r="J190" i="15"/>
  <c r="S190" i="15"/>
  <c r="L190" i="15"/>
  <c r="I190" i="15"/>
  <c r="K189" i="15"/>
  <c r="J189" i="15"/>
  <c r="S189" i="15"/>
  <c r="M189" i="15"/>
  <c r="M191" i="15" s="1"/>
  <c r="L189" i="15"/>
  <c r="I189" i="15"/>
  <c r="I191" i="15" s="1"/>
  <c r="G72" i="15" s="1"/>
  <c r="V185" i="15"/>
  <c r="I69" i="15" s="1"/>
  <c r="I68" i="15"/>
  <c r="V183" i="15"/>
  <c r="M183" i="15"/>
  <c r="M185" i="15" s="1"/>
  <c r="F69" i="15" s="1"/>
  <c r="K182" i="15"/>
  <c r="J182" i="15"/>
  <c r="Z182" i="15"/>
  <c r="S182" i="15"/>
  <c r="L182" i="15"/>
  <c r="I182" i="15"/>
  <c r="K181" i="15"/>
  <c r="J181" i="15"/>
  <c r="Z181" i="15"/>
  <c r="S181" i="15"/>
  <c r="L181" i="15"/>
  <c r="I181" i="15"/>
  <c r="K180" i="15"/>
  <c r="J180" i="15"/>
  <c r="S180" i="15"/>
  <c r="L180" i="15"/>
  <c r="I180" i="15"/>
  <c r="Z180" i="15" s="1"/>
  <c r="K179" i="15"/>
  <c r="J179" i="15"/>
  <c r="S179" i="15"/>
  <c r="L179" i="15"/>
  <c r="I179" i="15"/>
  <c r="Z179" i="15" s="1"/>
  <c r="K178" i="15"/>
  <c r="J178" i="15"/>
  <c r="S178" i="15"/>
  <c r="L178" i="15"/>
  <c r="I178" i="15"/>
  <c r="Z178" i="15" s="1"/>
  <c r="K177" i="15"/>
  <c r="J177" i="15"/>
  <c r="S177" i="15"/>
  <c r="L177" i="15"/>
  <c r="I177" i="15"/>
  <c r="Z177" i="15" s="1"/>
  <c r="K176" i="15"/>
  <c r="J176" i="15"/>
  <c r="Z176" i="15"/>
  <c r="S176" i="15"/>
  <c r="L176" i="15"/>
  <c r="I176" i="15"/>
  <c r="V170" i="15"/>
  <c r="K169" i="15"/>
  <c r="J169" i="15"/>
  <c r="Z169" i="15"/>
  <c r="S169" i="15"/>
  <c r="L169" i="15"/>
  <c r="I169" i="15"/>
  <c r="K168" i="15"/>
  <c r="J168" i="15"/>
  <c r="S168" i="15"/>
  <c r="L168" i="15"/>
  <c r="I168" i="15"/>
  <c r="Z168" i="15" s="1"/>
  <c r="K167" i="15"/>
  <c r="J167" i="15"/>
  <c r="S167" i="15"/>
  <c r="M167" i="15"/>
  <c r="M170" i="15" s="1"/>
  <c r="F64" i="15" s="1"/>
  <c r="L167" i="15"/>
  <c r="I167" i="15"/>
  <c r="Z167" i="15" s="1"/>
  <c r="K166" i="15"/>
  <c r="J166" i="15"/>
  <c r="S166" i="15"/>
  <c r="L166" i="15"/>
  <c r="I166" i="15"/>
  <c r="V163" i="15"/>
  <c r="I63" i="15" s="1"/>
  <c r="M163" i="15"/>
  <c r="F63" i="15" s="1"/>
  <c r="K162" i="15"/>
  <c r="J162" i="15"/>
  <c r="S162" i="15"/>
  <c r="L162" i="15"/>
  <c r="I162" i="15"/>
  <c r="Z162" i="15" s="1"/>
  <c r="K161" i="15"/>
  <c r="J161" i="15"/>
  <c r="S161" i="15"/>
  <c r="L161" i="15"/>
  <c r="I161" i="15"/>
  <c r="Z161" i="15" s="1"/>
  <c r="K160" i="15"/>
  <c r="J160" i="15"/>
  <c r="S160" i="15"/>
  <c r="L160" i="15"/>
  <c r="I160" i="15"/>
  <c r="Z160" i="15" s="1"/>
  <c r="K159" i="15"/>
  <c r="J159" i="15"/>
  <c r="Z159" i="15"/>
  <c r="S159" i="15"/>
  <c r="L159" i="15"/>
  <c r="I159" i="15"/>
  <c r="K158" i="15"/>
  <c r="J158" i="15"/>
  <c r="Z158" i="15"/>
  <c r="S158" i="15"/>
  <c r="L158" i="15"/>
  <c r="I158" i="15"/>
  <c r="K157" i="15"/>
  <c r="J157" i="15"/>
  <c r="S157" i="15"/>
  <c r="L157" i="15"/>
  <c r="I157" i="15"/>
  <c r="K156" i="15"/>
  <c r="J156" i="15"/>
  <c r="S156" i="15"/>
  <c r="L156" i="15"/>
  <c r="I156" i="15"/>
  <c r="Z156" i="15" s="1"/>
  <c r="I59" i="15"/>
  <c r="V150" i="15"/>
  <c r="M150" i="15"/>
  <c r="F59" i="15" s="1"/>
  <c r="K149" i="15"/>
  <c r="J149" i="15"/>
  <c r="S149" i="15"/>
  <c r="S150" i="15" s="1"/>
  <c r="H59" i="15" s="1"/>
  <c r="L149" i="15"/>
  <c r="L150" i="15" s="1"/>
  <c r="E59" i="15" s="1"/>
  <c r="I149" i="15"/>
  <c r="I150" i="15" s="1"/>
  <c r="G59" i="15" s="1"/>
  <c r="F58" i="15"/>
  <c r="M146" i="15"/>
  <c r="K145" i="15"/>
  <c r="J145" i="15"/>
  <c r="V145" i="15"/>
  <c r="S145" i="15"/>
  <c r="L145" i="15"/>
  <c r="I145" i="15"/>
  <c r="Z145" i="15" s="1"/>
  <c r="K144" i="15"/>
  <c r="J144" i="15"/>
  <c r="V144" i="15"/>
  <c r="V146" i="15" s="1"/>
  <c r="S144" i="15"/>
  <c r="L144" i="15"/>
  <c r="I144" i="15"/>
  <c r="Z144" i="15" s="1"/>
  <c r="K143" i="15"/>
  <c r="J143" i="15"/>
  <c r="S143" i="15"/>
  <c r="S146" i="15" s="1"/>
  <c r="H58" i="15" s="1"/>
  <c r="L143" i="15"/>
  <c r="I143" i="15"/>
  <c r="Z143" i="15" s="1"/>
  <c r="V140" i="15"/>
  <c r="I57" i="15" s="1"/>
  <c r="K139" i="15"/>
  <c r="J139" i="15"/>
  <c r="S139" i="15"/>
  <c r="L139" i="15"/>
  <c r="I139" i="15"/>
  <c r="Z139" i="15" s="1"/>
  <c r="K138" i="15"/>
  <c r="J138" i="15"/>
  <c r="Z138" i="15"/>
  <c r="S138" i="15"/>
  <c r="L138" i="15"/>
  <c r="I138" i="15"/>
  <c r="K137" i="15"/>
  <c r="J137" i="15"/>
  <c r="S137" i="15"/>
  <c r="M137" i="15"/>
  <c r="L137" i="15"/>
  <c r="I137" i="15"/>
  <c r="Z137" i="15" s="1"/>
  <c r="K136" i="15"/>
  <c r="J136" i="15"/>
  <c r="Z136" i="15"/>
  <c r="S136" i="15"/>
  <c r="L136" i="15"/>
  <c r="I136" i="15"/>
  <c r="K135" i="15"/>
  <c r="J135" i="15"/>
  <c r="Z135" i="15"/>
  <c r="S135" i="15"/>
  <c r="L135" i="15"/>
  <c r="I135" i="15"/>
  <c r="K134" i="15"/>
  <c r="J134" i="15"/>
  <c r="S134" i="15"/>
  <c r="M134" i="15"/>
  <c r="M140" i="15" s="1"/>
  <c r="F57" i="15" s="1"/>
  <c r="L134" i="15"/>
  <c r="I134" i="15"/>
  <c r="Z134" i="15" s="1"/>
  <c r="K133" i="15"/>
  <c r="J133" i="15"/>
  <c r="S133" i="15"/>
  <c r="L133" i="15"/>
  <c r="I133" i="15"/>
  <c r="Z133" i="15" s="1"/>
  <c r="K132" i="15"/>
  <c r="J132" i="15"/>
  <c r="Z132" i="15"/>
  <c r="S132" i="15"/>
  <c r="L132" i="15"/>
  <c r="I132" i="15"/>
  <c r="K131" i="15"/>
  <c r="J131" i="15"/>
  <c r="S131" i="15"/>
  <c r="L131" i="15"/>
  <c r="I131" i="15"/>
  <c r="Z131" i="15" s="1"/>
  <c r="K130" i="15"/>
  <c r="J130" i="15"/>
  <c r="S130" i="15"/>
  <c r="L130" i="15"/>
  <c r="I130" i="15"/>
  <c r="Z130" i="15" s="1"/>
  <c r="K129" i="15"/>
  <c r="J129" i="15"/>
  <c r="S129" i="15"/>
  <c r="L129" i="15"/>
  <c r="I129" i="15"/>
  <c r="Z129" i="15" s="1"/>
  <c r="K128" i="15"/>
  <c r="J128" i="15"/>
  <c r="S128" i="15"/>
  <c r="L128" i="15"/>
  <c r="I128" i="15"/>
  <c r="Z128" i="15" s="1"/>
  <c r="K127" i="15"/>
  <c r="J127" i="15"/>
  <c r="S127" i="15"/>
  <c r="L127" i="15"/>
  <c r="I127" i="15"/>
  <c r="Z127" i="15" s="1"/>
  <c r="K126" i="15"/>
  <c r="J126" i="15"/>
  <c r="S126" i="15"/>
  <c r="L126" i="15"/>
  <c r="I126" i="15"/>
  <c r="Z126" i="15" s="1"/>
  <c r="K125" i="15"/>
  <c r="J125" i="15"/>
  <c r="Z125" i="15"/>
  <c r="S125" i="15"/>
  <c r="L125" i="15"/>
  <c r="I125" i="15"/>
  <c r="K124" i="15"/>
  <c r="J124" i="15"/>
  <c r="Z124" i="15"/>
  <c r="S124" i="15"/>
  <c r="L124" i="15"/>
  <c r="I124" i="15"/>
  <c r="K123" i="15"/>
  <c r="J123" i="15"/>
  <c r="S123" i="15"/>
  <c r="L123" i="15"/>
  <c r="I123" i="15"/>
  <c r="Z123" i="15" s="1"/>
  <c r="K122" i="15"/>
  <c r="J122" i="15"/>
  <c r="S122" i="15"/>
  <c r="L122" i="15"/>
  <c r="I122" i="15"/>
  <c r="Z122" i="15" s="1"/>
  <c r="K121" i="15"/>
  <c r="J121" i="15"/>
  <c r="S121" i="15"/>
  <c r="L121" i="15"/>
  <c r="I121" i="15"/>
  <c r="Z121" i="15" s="1"/>
  <c r="K120" i="15"/>
  <c r="J120" i="15"/>
  <c r="S120" i="15"/>
  <c r="L120" i="15"/>
  <c r="I120" i="15"/>
  <c r="Z120" i="15" s="1"/>
  <c r="K119" i="15"/>
  <c r="J119" i="15"/>
  <c r="S119" i="15"/>
  <c r="L119" i="15"/>
  <c r="I119" i="15"/>
  <c r="Z119" i="15" s="1"/>
  <c r="K118" i="15"/>
  <c r="J118" i="15"/>
  <c r="S118" i="15"/>
  <c r="L118" i="15"/>
  <c r="I118" i="15"/>
  <c r="Z118" i="15" s="1"/>
  <c r="K117" i="15"/>
  <c r="J117" i="15"/>
  <c r="S117" i="15"/>
  <c r="L117" i="15"/>
  <c r="I117" i="15"/>
  <c r="Z117" i="15" s="1"/>
  <c r="K116" i="15"/>
  <c r="J116" i="15"/>
  <c r="Z116" i="15"/>
  <c r="S116" i="15"/>
  <c r="L116" i="15"/>
  <c r="I116" i="15"/>
  <c r="K115" i="15"/>
  <c r="J115" i="15"/>
  <c r="S115" i="15"/>
  <c r="L115" i="15"/>
  <c r="I115" i="15"/>
  <c r="V112" i="15"/>
  <c r="I56" i="15" s="1"/>
  <c r="K111" i="15"/>
  <c r="J111" i="15"/>
  <c r="S111" i="15"/>
  <c r="L111" i="15"/>
  <c r="I111" i="15"/>
  <c r="Z111" i="15" s="1"/>
  <c r="K110" i="15"/>
  <c r="J110" i="15"/>
  <c r="S110" i="15"/>
  <c r="L110" i="15"/>
  <c r="I110" i="15"/>
  <c r="Z110" i="15" s="1"/>
  <c r="K109" i="15"/>
  <c r="J109" i="15"/>
  <c r="S109" i="15"/>
  <c r="L109" i="15"/>
  <c r="I109" i="15"/>
  <c r="Z109" i="15" s="1"/>
  <c r="K108" i="15"/>
  <c r="J108" i="15"/>
  <c r="S108" i="15"/>
  <c r="L108" i="15"/>
  <c r="I108" i="15"/>
  <c r="Z108" i="15" s="1"/>
  <c r="K107" i="15"/>
  <c r="J107" i="15"/>
  <c r="S107" i="15"/>
  <c r="L107" i="15"/>
  <c r="I107" i="15"/>
  <c r="Z107" i="15" s="1"/>
  <c r="K106" i="15"/>
  <c r="J106" i="15"/>
  <c r="S106" i="15"/>
  <c r="L106" i="15"/>
  <c r="I106" i="15"/>
  <c r="Z106" i="15" s="1"/>
  <c r="K105" i="15"/>
  <c r="J105" i="15"/>
  <c r="Z105" i="15"/>
  <c r="S105" i="15"/>
  <c r="L105" i="15"/>
  <c r="I105" i="15"/>
  <c r="K104" i="15"/>
  <c r="J104" i="15"/>
  <c r="Z104" i="15"/>
  <c r="S104" i="15"/>
  <c r="L104" i="15"/>
  <c r="I104" i="15"/>
  <c r="K103" i="15"/>
  <c r="J103" i="15"/>
  <c r="S103" i="15"/>
  <c r="L103" i="15"/>
  <c r="I103" i="15"/>
  <c r="Z103" i="15" s="1"/>
  <c r="K102" i="15"/>
  <c r="J102" i="15"/>
  <c r="S102" i="15"/>
  <c r="L102" i="15"/>
  <c r="I102" i="15"/>
  <c r="Z102" i="15" s="1"/>
  <c r="K101" i="15"/>
  <c r="J101" i="15"/>
  <c r="S101" i="15"/>
  <c r="L101" i="15"/>
  <c r="I101" i="15"/>
  <c r="K100" i="15"/>
  <c r="J100" i="15"/>
  <c r="S100" i="15"/>
  <c r="L100" i="15"/>
  <c r="I100" i="15"/>
  <c r="Z100" i="15" s="1"/>
  <c r="K99" i="15"/>
  <c r="J99" i="15"/>
  <c r="Z99" i="15"/>
  <c r="S99" i="15"/>
  <c r="L99" i="15"/>
  <c r="I99" i="15"/>
  <c r="K98" i="15"/>
  <c r="J98" i="15"/>
  <c r="S98" i="15"/>
  <c r="L98" i="15"/>
  <c r="I98" i="15"/>
  <c r="Z98" i="15" s="1"/>
  <c r="K97" i="15"/>
  <c r="J97" i="15"/>
  <c r="S97" i="15"/>
  <c r="M97" i="15"/>
  <c r="L97" i="15"/>
  <c r="I97" i="15"/>
  <c r="Z97" i="15" s="1"/>
  <c r="K96" i="15"/>
  <c r="J96" i="15"/>
  <c r="S96" i="15"/>
  <c r="L96" i="15"/>
  <c r="I96" i="15"/>
  <c r="Z96" i="15" s="1"/>
  <c r="K95" i="15"/>
  <c r="J95" i="15"/>
  <c r="S95" i="15"/>
  <c r="L95" i="15"/>
  <c r="I95" i="15"/>
  <c r="Z95" i="15" s="1"/>
  <c r="K94" i="15"/>
  <c r="J94" i="15"/>
  <c r="Z94" i="15"/>
  <c r="S94" i="15"/>
  <c r="M94" i="15"/>
  <c r="L94" i="15"/>
  <c r="I94" i="15"/>
  <c r="K93" i="15"/>
  <c r="J93" i="15"/>
  <c r="S93" i="15"/>
  <c r="L93" i="15"/>
  <c r="I93" i="15"/>
  <c r="Z93" i="15" s="1"/>
  <c r="K92" i="15"/>
  <c r="J92" i="15"/>
  <c r="S92" i="15"/>
  <c r="L92" i="15"/>
  <c r="I92" i="15"/>
  <c r="Z92" i="15" s="1"/>
  <c r="I76" i="14"/>
  <c r="V284" i="14"/>
  <c r="M284" i="14"/>
  <c r="F76" i="14" s="1"/>
  <c r="I284" i="14"/>
  <c r="G76" i="14" s="1"/>
  <c r="K283" i="14"/>
  <c r="J283" i="14"/>
  <c r="Z283" i="14"/>
  <c r="S283" i="14"/>
  <c r="S284" i="14" s="1"/>
  <c r="H76" i="14" s="1"/>
  <c r="L283" i="14"/>
  <c r="L284" i="14" s="1"/>
  <c r="E76" i="14" s="1"/>
  <c r="I283" i="14"/>
  <c r="I75" i="14"/>
  <c r="V280" i="14"/>
  <c r="M280" i="14"/>
  <c r="F75" i="14" s="1"/>
  <c r="I280" i="14"/>
  <c r="G75" i="14" s="1"/>
  <c r="K279" i="14"/>
  <c r="J279" i="14"/>
  <c r="Z279" i="14"/>
  <c r="S279" i="14"/>
  <c r="S280" i="14" s="1"/>
  <c r="H75" i="14" s="1"/>
  <c r="L279" i="14"/>
  <c r="L280" i="14" s="1"/>
  <c r="E75" i="14" s="1"/>
  <c r="I279" i="14"/>
  <c r="V276" i="14"/>
  <c r="I74" i="14" s="1"/>
  <c r="I276" i="14"/>
  <c r="G74" i="14" s="1"/>
  <c r="K275" i="14"/>
  <c r="J275" i="14"/>
  <c r="S275" i="14"/>
  <c r="L275" i="14"/>
  <c r="I275" i="14"/>
  <c r="Z275" i="14" s="1"/>
  <c r="K274" i="14"/>
  <c r="J274" i="14"/>
  <c r="Z274" i="14"/>
  <c r="S274" i="14"/>
  <c r="L274" i="14"/>
  <c r="I274" i="14"/>
  <c r="K273" i="14"/>
  <c r="J273" i="14"/>
  <c r="S273" i="14"/>
  <c r="M273" i="14"/>
  <c r="M276" i="14" s="1"/>
  <c r="F74" i="14" s="1"/>
  <c r="L273" i="14"/>
  <c r="I273" i="14"/>
  <c r="Z273" i="14" s="1"/>
  <c r="K272" i="14"/>
  <c r="J272" i="14"/>
  <c r="S272" i="14"/>
  <c r="L272" i="14"/>
  <c r="I272" i="14"/>
  <c r="Z272" i="14" s="1"/>
  <c r="K271" i="14"/>
  <c r="J271" i="14"/>
  <c r="S271" i="14"/>
  <c r="L271" i="14"/>
  <c r="I271" i="14"/>
  <c r="Z271" i="14" s="1"/>
  <c r="F73" i="14"/>
  <c r="V268" i="14"/>
  <c r="I73" i="14" s="1"/>
  <c r="M268" i="14"/>
  <c r="K267" i="14"/>
  <c r="J267" i="14"/>
  <c r="S267" i="14"/>
  <c r="L267" i="14"/>
  <c r="I267" i="14"/>
  <c r="Z267" i="14" s="1"/>
  <c r="K266" i="14"/>
  <c r="J266" i="14"/>
  <c r="Z266" i="14"/>
  <c r="S266" i="14"/>
  <c r="S268" i="14" s="1"/>
  <c r="H73" i="14" s="1"/>
  <c r="L266" i="14"/>
  <c r="I266" i="14"/>
  <c r="K265" i="14"/>
  <c r="J265" i="14"/>
  <c r="Z265" i="14"/>
  <c r="S265" i="14"/>
  <c r="L265" i="14"/>
  <c r="I265" i="14"/>
  <c r="K264" i="14"/>
  <c r="J264" i="14"/>
  <c r="S264" i="14"/>
  <c r="L264" i="14"/>
  <c r="L268" i="14" s="1"/>
  <c r="E73" i="14" s="1"/>
  <c r="I264" i="14"/>
  <c r="Z264" i="14" s="1"/>
  <c r="F72" i="14"/>
  <c r="V261" i="14"/>
  <c r="I72" i="14" s="1"/>
  <c r="M261" i="14"/>
  <c r="K260" i="14"/>
  <c r="J260" i="14"/>
  <c r="S260" i="14"/>
  <c r="L260" i="14"/>
  <c r="I260" i="14"/>
  <c r="Z260" i="14" s="1"/>
  <c r="K259" i="14"/>
  <c r="J259" i="14"/>
  <c r="S259" i="14"/>
  <c r="L259" i="14"/>
  <c r="I259" i="14"/>
  <c r="Z259" i="14" s="1"/>
  <c r="I71" i="14"/>
  <c r="V256" i="14"/>
  <c r="M256" i="14"/>
  <c r="F71" i="14" s="1"/>
  <c r="K255" i="14"/>
  <c r="J255" i="14"/>
  <c r="S255" i="14"/>
  <c r="L255" i="14"/>
  <c r="I255" i="14"/>
  <c r="Z255" i="14" s="1"/>
  <c r="K254" i="14"/>
  <c r="J254" i="14"/>
  <c r="S254" i="14"/>
  <c r="M254" i="14"/>
  <c r="L254" i="14"/>
  <c r="I254" i="14"/>
  <c r="Z254" i="14" s="1"/>
  <c r="K253" i="14"/>
  <c r="J253" i="14"/>
  <c r="Z253" i="14"/>
  <c r="S253" i="14"/>
  <c r="L253" i="14"/>
  <c r="I253" i="14"/>
  <c r="K252" i="14"/>
  <c r="J252" i="14"/>
  <c r="Z252" i="14"/>
  <c r="S252" i="14"/>
  <c r="L252" i="14"/>
  <c r="I252" i="14"/>
  <c r="K251" i="14"/>
  <c r="J251" i="14"/>
  <c r="S251" i="14"/>
  <c r="L251" i="14"/>
  <c r="I251" i="14"/>
  <c r="Z251" i="14" s="1"/>
  <c r="K250" i="14"/>
  <c r="J250" i="14"/>
  <c r="Z250" i="14"/>
  <c r="S250" i="14"/>
  <c r="L250" i="14"/>
  <c r="I250" i="14"/>
  <c r="K249" i="14"/>
  <c r="J249" i="14"/>
  <c r="Z249" i="14"/>
  <c r="S249" i="14"/>
  <c r="L249" i="14"/>
  <c r="I249" i="14"/>
  <c r="K248" i="14"/>
  <c r="J248" i="14"/>
  <c r="S248" i="14"/>
  <c r="L248" i="14"/>
  <c r="I248" i="14"/>
  <c r="Z248" i="14" s="1"/>
  <c r="K247" i="14"/>
  <c r="J247" i="14"/>
  <c r="S247" i="14"/>
  <c r="L247" i="14"/>
  <c r="I247" i="14"/>
  <c r="Z247" i="14" s="1"/>
  <c r="K246" i="14"/>
  <c r="J246" i="14"/>
  <c r="S246" i="14"/>
  <c r="L246" i="14"/>
  <c r="L256" i="14" s="1"/>
  <c r="E71" i="14" s="1"/>
  <c r="I246" i="14"/>
  <c r="Z246" i="14" s="1"/>
  <c r="V243" i="14"/>
  <c r="I70" i="14" s="1"/>
  <c r="M243" i="14"/>
  <c r="F70" i="14" s="1"/>
  <c r="K242" i="14"/>
  <c r="J242" i="14"/>
  <c r="S242" i="14"/>
  <c r="L242" i="14"/>
  <c r="I242" i="14"/>
  <c r="Z242" i="14" s="1"/>
  <c r="K241" i="14"/>
  <c r="J241" i="14"/>
  <c r="Z241" i="14"/>
  <c r="S241" i="14"/>
  <c r="S243" i="14" s="1"/>
  <c r="H70" i="14" s="1"/>
  <c r="L241" i="14"/>
  <c r="I241" i="14"/>
  <c r="K240" i="14"/>
  <c r="J240" i="14"/>
  <c r="S240" i="14"/>
  <c r="L240" i="14"/>
  <c r="I240" i="14"/>
  <c r="Z240" i="14" s="1"/>
  <c r="S237" i="14"/>
  <c r="H69" i="14" s="1"/>
  <c r="V237" i="14"/>
  <c r="I69" i="14" s="1"/>
  <c r="M237" i="14"/>
  <c r="F69" i="14" s="1"/>
  <c r="K236" i="14"/>
  <c r="J236" i="14"/>
  <c r="Z236" i="14"/>
  <c r="S236" i="14"/>
  <c r="L236" i="14"/>
  <c r="I236" i="14"/>
  <c r="K235" i="14"/>
  <c r="J235" i="14"/>
  <c r="S235" i="14"/>
  <c r="L235" i="14"/>
  <c r="I235" i="14"/>
  <c r="Z235" i="14" s="1"/>
  <c r="K234" i="14"/>
  <c r="J234" i="14"/>
  <c r="Z234" i="14"/>
  <c r="S234" i="14"/>
  <c r="L234" i="14"/>
  <c r="I234" i="14"/>
  <c r="K233" i="14"/>
  <c r="J233" i="14"/>
  <c r="Z233" i="14"/>
  <c r="S233" i="14"/>
  <c r="L233" i="14"/>
  <c r="L237" i="14" s="1"/>
  <c r="E69" i="14" s="1"/>
  <c r="I233" i="14"/>
  <c r="V230" i="14"/>
  <c r="I68" i="14" s="1"/>
  <c r="K229" i="14"/>
  <c r="J229" i="14"/>
  <c r="Z229" i="14"/>
  <c r="S229" i="14"/>
  <c r="L229" i="14"/>
  <c r="I229" i="14"/>
  <c r="K228" i="14"/>
  <c r="J228" i="14"/>
  <c r="S228" i="14"/>
  <c r="M228" i="14"/>
  <c r="L228" i="14"/>
  <c r="I228" i="14"/>
  <c r="Z228" i="14" s="1"/>
  <c r="K227" i="14"/>
  <c r="J227" i="14"/>
  <c r="Z227" i="14"/>
  <c r="S227" i="14"/>
  <c r="L227" i="14"/>
  <c r="I227" i="14"/>
  <c r="K226" i="14"/>
  <c r="J226" i="14"/>
  <c r="S226" i="14"/>
  <c r="M226" i="14"/>
  <c r="L226" i="14"/>
  <c r="I226" i="14"/>
  <c r="Z226" i="14" s="1"/>
  <c r="K225" i="14"/>
  <c r="J225" i="14"/>
  <c r="Z225" i="14"/>
  <c r="S225" i="14"/>
  <c r="L225" i="14"/>
  <c r="I225" i="14"/>
  <c r="K224" i="14"/>
  <c r="J224" i="14"/>
  <c r="S224" i="14"/>
  <c r="M224" i="14"/>
  <c r="L224" i="14"/>
  <c r="I224" i="14"/>
  <c r="Z224" i="14" s="1"/>
  <c r="K223" i="14"/>
  <c r="J223" i="14"/>
  <c r="S223" i="14"/>
  <c r="L223" i="14"/>
  <c r="I223" i="14"/>
  <c r="Z223" i="14" s="1"/>
  <c r="K222" i="14"/>
  <c r="J222" i="14"/>
  <c r="Z222" i="14"/>
  <c r="S222" i="14"/>
  <c r="M222" i="14"/>
  <c r="L222" i="14"/>
  <c r="I222" i="14"/>
  <c r="K221" i="14"/>
  <c r="J221" i="14"/>
  <c r="S221" i="14"/>
  <c r="L221" i="14"/>
  <c r="I221" i="14"/>
  <c r="Z221" i="14" s="1"/>
  <c r="K220" i="14"/>
  <c r="J220" i="14"/>
  <c r="S220" i="14"/>
  <c r="M220" i="14"/>
  <c r="M230" i="14" s="1"/>
  <c r="F68" i="14" s="1"/>
  <c r="L220" i="14"/>
  <c r="L230" i="14" s="1"/>
  <c r="E68" i="14" s="1"/>
  <c r="I220" i="14"/>
  <c r="K219" i="14"/>
  <c r="J219" i="14"/>
  <c r="S219" i="14"/>
  <c r="L219" i="14"/>
  <c r="I219" i="14"/>
  <c r="Z219" i="14" s="1"/>
  <c r="V216" i="14"/>
  <c r="I67" i="14" s="1"/>
  <c r="K215" i="14"/>
  <c r="J215" i="14"/>
  <c r="S215" i="14"/>
  <c r="L215" i="14"/>
  <c r="I215" i="14"/>
  <c r="Z215" i="14" s="1"/>
  <c r="K214" i="14"/>
  <c r="J214" i="14"/>
  <c r="Z214" i="14"/>
  <c r="S214" i="14"/>
  <c r="L214" i="14"/>
  <c r="I214" i="14"/>
  <c r="K213" i="14"/>
  <c r="J213" i="14"/>
  <c r="Z213" i="14"/>
  <c r="S213" i="14"/>
  <c r="L213" i="14"/>
  <c r="I213" i="14"/>
  <c r="K212" i="14"/>
  <c r="J212" i="14"/>
  <c r="S212" i="14"/>
  <c r="L212" i="14"/>
  <c r="I212" i="14"/>
  <c r="Z212" i="14" s="1"/>
  <c r="K211" i="14"/>
  <c r="J211" i="14"/>
  <c r="Z211" i="14"/>
  <c r="S211" i="14"/>
  <c r="L211" i="14"/>
  <c r="I211" i="14"/>
  <c r="K210" i="14"/>
  <c r="J210" i="14"/>
  <c r="Z210" i="14"/>
  <c r="S210" i="14"/>
  <c r="L210" i="14"/>
  <c r="I210" i="14"/>
  <c r="K209" i="14"/>
  <c r="J209" i="14"/>
  <c r="S209" i="14"/>
  <c r="L209" i="14"/>
  <c r="I209" i="14"/>
  <c r="Z209" i="14" s="1"/>
  <c r="K208" i="14"/>
  <c r="J208" i="14"/>
  <c r="S208" i="14"/>
  <c r="L208" i="14"/>
  <c r="I208" i="14"/>
  <c r="Z208" i="14" s="1"/>
  <c r="K207" i="14"/>
  <c r="J207" i="14"/>
  <c r="S207" i="14"/>
  <c r="M207" i="14"/>
  <c r="L207" i="14"/>
  <c r="I207" i="14"/>
  <c r="Z207" i="14" s="1"/>
  <c r="K206" i="14"/>
  <c r="J206" i="14"/>
  <c r="S206" i="14"/>
  <c r="L206" i="14"/>
  <c r="I206" i="14"/>
  <c r="Z206" i="14" s="1"/>
  <c r="K205" i="14"/>
  <c r="J205" i="14"/>
  <c r="S205" i="14"/>
  <c r="M205" i="14"/>
  <c r="M216" i="14" s="1"/>
  <c r="F67" i="14" s="1"/>
  <c r="L205" i="14"/>
  <c r="I205" i="14"/>
  <c r="Z205" i="14" s="1"/>
  <c r="K204" i="14"/>
  <c r="J204" i="14"/>
  <c r="S204" i="14"/>
  <c r="L204" i="14"/>
  <c r="I204" i="14"/>
  <c r="Z204" i="14" s="1"/>
  <c r="K203" i="14"/>
  <c r="J203" i="14"/>
  <c r="Z203" i="14"/>
  <c r="S203" i="14"/>
  <c r="L203" i="14"/>
  <c r="I203" i="14"/>
  <c r="K202" i="14"/>
  <c r="J202" i="14"/>
  <c r="S202" i="14"/>
  <c r="L202" i="14"/>
  <c r="I202" i="14"/>
  <c r="Z202" i="14" s="1"/>
  <c r="V199" i="14"/>
  <c r="I66" i="14" s="1"/>
  <c r="K198" i="14"/>
  <c r="J198" i="14"/>
  <c r="S198" i="14"/>
  <c r="L198" i="14"/>
  <c r="I198" i="14"/>
  <c r="Z198" i="14" s="1"/>
  <c r="K197" i="14"/>
  <c r="J197" i="14"/>
  <c r="Z197" i="14"/>
  <c r="S197" i="14"/>
  <c r="M197" i="14"/>
  <c r="L197" i="14"/>
  <c r="I197" i="14"/>
  <c r="K196" i="14"/>
  <c r="J196" i="14"/>
  <c r="Z196" i="14"/>
  <c r="S196" i="14"/>
  <c r="L196" i="14"/>
  <c r="I196" i="14"/>
  <c r="K195" i="14"/>
  <c r="J195" i="14"/>
  <c r="S195" i="14"/>
  <c r="M195" i="14"/>
  <c r="L195" i="14"/>
  <c r="I195" i="14"/>
  <c r="Z195" i="14" s="1"/>
  <c r="K194" i="14"/>
  <c r="J194" i="14"/>
  <c r="S194" i="14"/>
  <c r="L194" i="14"/>
  <c r="I194" i="14"/>
  <c r="Z194" i="14" s="1"/>
  <c r="K193" i="14"/>
  <c r="J193" i="14"/>
  <c r="S193" i="14"/>
  <c r="M193" i="14"/>
  <c r="L193" i="14"/>
  <c r="I193" i="14"/>
  <c r="Z193" i="14" s="1"/>
  <c r="K192" i="14"/>
  <c r="J192" i="14"/>
  <c r="Z192" i="14"/>
  <c r="S192" i="14"/>
  <c r="L192" i="14"/>
  <c r="I192" i="14"/>
  <c r="K191" i="14"/>
  <c r="J191" i="14"/>
  <c r="Z191" i="14"/>
  <c r="S191" i="14"/>
  <c r="M191" i="14"/>
  <c r="L191" i="14"/>
  <c r="I191" i="14"/>
  <c r="K190" i="14"/>
  <c r="J190" i="14"/>
  <c r="S190" i="14"/>
  <c r="L190" i="14"/>
  <c r="I190" i="14"/>
  <c r="Z190" i="14" s="1"/>
  <c r="K189" i="14"/>
  <c r="J189" i="14"/>
  <c r="S189" i="14"/>
  <c r="M189" i="14"/>
  <c r="L189" i="14"/>
  <c r="I189" i="14"/>
  <c r="Z189" i="14" s="1"/>
  <c r="K188" i="14"/>
  <c r="J188" i="14"/>
  <c r="S188" i="14"/>
  <c r="L188" i="14"/>
  <c r="I188" i="14"/>
  <c r="Z188" i="14" s="1"/>
  <c r="V182" i="14"/>
  <c r="I62" i="14" s="1"/>
  <c r="M182" i="14"/>
  <c r="F62" i="14" s="1"/>
  <c r="L182" i="14"/>
  <c r="E62" i="14" s="1"/>
  <c r="I182" i="14"/>
  <c r="G62" i="14" s="1"/>
  <c r="K181" i="14"/>
  <c r="J181" i="14"/>
  <c r="S181" i="14"/>
  <c r="S182" i="14" s="1"/>
  <c r="H62" i="14" s="1"/>
  <c r="L181" i="14"/>
  <c r="I181" i="14"/>
  <c r="Z181" i="14" s="1"/>
  <c r="V178" i="14"/>
  <c r="I61" i="14" s="1"/>
  <c r="K177" i="14"/>
  <c r="J177" i="14"/>
  <c r="Z177" i="14"/>
  <c r="S177" i="14"/>
  <c r="L177" i="14"/>
  <c r="I177" i="14"/>
  <c r="K176" i="14"/>
  <c r="J176" i="14"/>
  <c r="S176" i="14"/>
  <c r="L176" i="14"/>
  <c r="I176" i="14"/>
  <c r="Z176" i="14" s="1"/>
  <c r="K175" i="14"/>
  <c r="J175" i="14"/>
  <c r="S175" i="14"/>
  <c r="L175" i="14"/>
  <c r="I175" i="14"/>
  <c r="Z175" i="14" s="1"/>
  <c r="K174" i="14"/>
  <c r="J174" i="14"/>
  <c r="S174" i="14"/>
  <c r="L174" i="14"/>
  <c r="I174" i="14"/>
  <c r="Z174" i="14" s="1"/>
  <c r="K173" i="14"/>
  <c r="J173" i="14"/>
  <c r="S173" i="14"/>
  <c r="L173" i="14"/>
  <c r="I173" i="14"/>
  <c r="Z173" i="14" s="1"/>
  <c r="K172" i="14"/>
  <c r="J172" i="14"/>
  <c r="Z172" i="14"/>
  <c r="S172" i="14"/>
  <c r="L172" i="14"/>
  <c r="I172" i="14"/>
  <c r="K171" i="14"/>
  <c r="J171" i="14"/>
  <c r="S171" i="14"/>
  <c r="M171" i="14"/>
  <c r="L171" i="14"/>
  <c r="I171" i="14"/>
  <c r="Z171" i="14" s="1"/>
  <c r="K170" i="14"/>
  <c r="J170" i="14"/>
  <c r="S170" i="14"/>
  <c r="L170" i="14"/>
  <c r="I170" i="14"/>
  <c r="Z170" i="14" s="1"/>
  <c r="K169" i="14"/>
  <c r="J169" i="14"/>
  <c r="Z169" i="14"/>
  <c r="S169" i="14"/>
  <c r="L169" i="14"/>
  <c r="I169" i="14"/>
  <c r="K168" i="14"/>
  <c r="J168" i="14"/>
  <c r="S168" i="14"/>
  <c r="L168" i="14"/>
  <c r="I168" i="14"/>
  <c r="Z168" i="14" s="1"/>
  <c r="K167" i="14"/>
  <c r="J167" i="14"/>
  <c r="S167" i="14"/>
  <c r="L167" i="14"/>
  <c r="I167" i="14"/>
  <c r="Z167" i="14" s="1"/>
  <c r="K166" i="14"/>
  <c r="J166" i="14"/>
  <c r="Z166" i="14"/>
  <c r="S166" i="14"/>
  <c r="L166" i="14"/>
  <c r="I166" i="14"/>
  <c r="K165" i="14"/>
  <c r="J165" i="14"/>
  <c r="S165" i="14"/>
  <c r="L165" i="14"/>
  <c r="I165" i="14"/>
  <c r="Z165" i="14" s="1"/>
  <c r="K164" i="14"/>
  <c r="J164" i="14"/>
  <c r="S164" i="14"/>
  <c r="L164" i="14"/>
  <c r="I164" i="14"/>
  <c r="Z164" i="14" s="1"/>
  <c r="K163" i="14"/>
  <c r="J163" i="14"/>
  <c r="S163" i="14"/>
  <c r="L163" i="14"/>
  <c r="I163" i="14"/>
  <c r="Z163" i="14" s="1"/>
  <c r="K162" i="14"/>
  <c r="J162" i="14"/>
  <c r="S162" i="14"/>
  <c r="L162" i="14"/>
  <c r="I162" i="14"/>
  <c r="Z162" i="14" s="1"/>
  <c r="K161" i="14"/>
  <c r="J161" i="14"/>
  <c r="S161" i="14"/>
  <c r="L161" i="14"/>
  <c r="I161" i="14"/>
  <c r="Z161" i="14" s="1"/>
  <c r="K160" i="14"/>
  <c r="J160" i="14"/>
  <c r="S160" i="14"/>
  <c r="L160" i="14"/>
  <c r="I160" i="14"/>
  <c r="Z160" i="14" s="1"/>
  <c r="K159" i="14"/>
  <c r="J159" i="14"/>
  <c r="Z159" i="14"/>
  <c r="S159" i="14"/>
  <c r="L159" i="14"/>
  <c r="I159" i="14"/>
  <c r="K158" i="14"/>
  <c r="J158" i="14"/>
  <c r="Z158" i="14"/>
  <c r="S158" i="14"/>
  <c r="L158" i="14"/>
  <c r="I158" i="14"/>
  <c r="K157" i="14"/>
  <c r="J157" i="14"/>
  <c r="S157" i="14"/>
  <c r="M157" i="14"/>
  <c r="L157" i="14"/>
  <c r="I157" i="14"/>
  <c r="Z157" i="14" s="1"/>
  <c r="K156" i="14"/>
  <c r="J156" i="14"/>
  <c r="Z156" i="14"/>
  <c r="S156" i="14"/>
  <c r="L156" i="14"/>
  <c r="I156" i="14"/>
  <c r="V153" i="14"/>
  <c r="I60" i="14" s="1"/>
  <c r="M153" i="14"/>
  <c r="F60" i="14" s="1"/>
  <c r="K152" i="14"/>
  <c r="J152" i="14"/>
  <c r="S152" i="14"/>
  <c r="L152" i="14"/>
  <c r="I152" i="14"/>
  <c r="Z152" i="14" s="1"/>
  <c r="K151" i="14"/>
  <c r="J151" i="14"/>
  <c r="S151" i="14"/>
  <c r="L151" i="14"/>
  <c r="I151" i="14"/>
  <c r="Z151" i="14" s="1"/>
  <c r="K150" i="14"/>
  <c r="J150" i="14"/>
  <c r="Z150" i="14"/>
  <c r="S150" i="14"/>
  <c r="L150" i="14"/>
  <c r="I150" i="14"/>
  <c r="K149" i="14"/>
  <c r="J149" i="14"/>
  <c r="S149" i="14"/>
  <c r="L149" i="14"/>
  <c r="I149" i="14"/>
  <c r="Z149" i="14" s="1"/>
  <c r="K148" i="14"/>
  <c r="J148" i="14"/>
  <c r="S148" i="14"/>
  <c r="L148" i="14"/>
  <c r="I148" i="14"/>
  <c r="Z148" i="14" s="1"/>
  <c r="K147" i="14"/>
  <c r="J147" i="14"/>
  <c r="Z147" i="14"/>
  <c r="S147" i="14"/>
  <c r="L147" i="14"/>
  <c r="I147" i="14"/>
  <c r="K146" i="14"/>
  <c r="J146" i="14"/>
  <c r="S146" i="14"/>
  <c r="L146" i="14"/>
  <c r="I146" i="14"/>
  <c r="Z146" i="14" s="1"/>
  <c r="K145" i="14"/>
  <c r="J145" i="14"/>
  <c r="S145" i="14"/>
  <c r="L145" i="14"/>
  <c r="I145" i="14"/>
  <c r="Z145" i="14" s="1"/>
  <c r="K144" i="14"/>
  <c r="J144" i="14"/>
  <c r="Z144" i="14"/>
  <c r="S144" i="14"/>
  <c r="L144" i="14"/>
  <c r="I144" i="14"/>
  <c r="K143" i="14"/>
  <c r="J143" i="14"/>
  <c r="S143" i="14"/>
  <c r="L143" i="14"/>
  <c r="I143" i="14"/>
  <c r="Z143" i="14" s="1"/>
  <c r="K142" i="14"/>
  <c r="J142" i="14"/>
  <c r="S142" i="14"/>
  <c r="L142" i="14"/>
  <c r="I142" i="14"/>
  <c r="Z142" i="14" s="1"/>
  <c r="K141" i="14"/>
  <c r="J141" i="14"/>
  <c r="Z141" i="14"/>
  <c r="S141" i="14"/>
  <c r="L141" i="14"/>
  <c r="I141" i="14"/>
  <c r="K140" i="14"/>
  <c r="J140" i="14"/>
  <c r="S140" i="14"/>
  <c r="S153" i="14" s="1"/>
  <c r="H60" i="14" s="1"/>
  <c r="L140" i="14"/>
  <c r="I140" i="14"/>
  <c r="Z140" i="14" s="1"/>
  <c r="I59" i="14"/>
  <c r="V137" i="14"/>
  <c r="M137" i="14"/>
  <c r="F59" i="14" s="1"/>
  <c r="K136" i="14"/>
  <c r="J136" i="14"/>
  <c r="S136" i="14"/>
  <c r="L136" i="14"/>
  <c r="I136" i="14"/>
  <c r="Z136" i="14" s="1"/>
  <c r="K135" i="14"/>
  <c r="J135" i="14"/>
  <c r="S135" i="14"/>
  <c r="L135" i="14"/>
  <c r="I135" i="14"/>
  <c r="Z135" i="14" s="1"/>
  <c r="K134" i="14"/>
  <c r="J134" i="14"/>
  <c r="Z134" i="14"/>
  <c r="S134" i="14"/>
  <c r="L134" i="14"/>
  <c r="I134" i="14"/>
  <c r="K133" i="14"/>
  <c r="J133" i="14"/>
  <c r="S133" i="14"/>
  <c r="L133" i="14"/>
  <c r="I133" i="14"/>
  <c r="Z133" i="14" s="1"/>
  <c r="K132" i="14"/>
  <c r="J132" i="14"/>
  <c r="S132" i="14"/>
  <c r="L132" i="14"/>
  <c r="I132" i="14"/>
  <c r="V129" i="14"/>
  <c r="I58" i="14" s="1"/>
  <c r="M129" i="14"/>
  <c r="F58" i="14" s="1"/>
  <c r="K128" i="14"/>
  <c r="J128" i="14"/>
  <c r="Z128" i="14"/>
  <c r="S128" i="14"/>
  <c r="L128" i="14"/>
  <c r="I128" i="14"/>
  <c r="K127" i="14"/>
  <c r="J127" i="14"/>
  <c r="S127" i="14"/>
  <c r="L127" i="14"/>
  <c r="I127" i="14"/>
  <c r="Z127" i="14" s="1"/>
  <c r="K126" i="14"/>
  <c r="J126" i="14"/>
  <c r="Z126" i="14"/>
  <c r="S126" i="14"/>
  <c r="L126" i="14"/>
  <c r="I126" i="14"/>
  <c r="K125" i="14"/>
  <c r="J125" i="14"/>
  <c r="S125" i="14"/>
  <c r="L125" i="14"/>
  <c r="I125" i="14"/>
  <c r="Z125" i="14" s="1"/>
  <c r="K124" i="14"/>
  <c r="J124" i="14"/>
  <c r="S124" i="14"/>
  <c r="L124" i="14"/>
  <c r="I124" i="14"/>
  <c r="Z124" i="14" s="1"/>
  <c r="K123" i="14"/>
  <c r="J123" i="14"/>
  <c r="Z123" i="14"/>
  <c r="S123" i="14"/>
  <c r="L123" i="14"/>
  <c r="I123" i="14"/>
  <c r="V120" i="14"/>
  <c r="I57" i="14" s="1"/>
  <c r="M120" i="14"/>
  <c r="F57" i="14" s="1"/>
  <c r="K119" i="14"/>
  <c r="J119" i="14"/>
  <c r="S119" i="14"/>
  <c r="L119" i="14"/>
  <c r="I119" i="14"/>
  <c r="Z119" i="14" s="1"/>
  <c r="K118" i="14"/>
  <c r="J118" i="14"/>
  <c r="Z118" i="14"/>
  <c r="S118" i="14"/>
  <c r="L118" i="14"/>
  <c r="I118" i="14"/>
  <c r="K117" i="14"/>
  <c r="J117" i="14"/>
  <c r="S117" i="14"/>
  <c r="L117" i="14"/>
  <c r="I117" i="14"/>
  <c r="Z117" i="14" s="1"/>
  <c r="K116" i="14"/>
  <c r="J116" i="14"/>
  <c r="S116" i="14"/>
  <c r="L116" i="14"/>
  <c r="I116" i="14"/>
  <c r="Z116" i="14" s="1"/>
  <c r="K115" i="14"/>
  <c r="J115" i="14"/>
  <c r="S115" i="14"/>
  <c r="L115" i="14"/>
  <c r="I115" i="14"/>
  <c r="Z115" i="14" s="1"/>
  <c r="K114" i="14"/>
  <c r="J114" i="14"/>
  <c r="Z114" i="14"/>
  <c r="S114" i="14"/>
  <c r="L114" i="14"/>
  <c r="I114" i="14"/>
  <c r="K113" i="14"/>
  <c r="J113" i="14"/>
  <c r="S113" i="14"/>
  <c r="L113" i="14"/>
  <c r="I113" i="14"/>
  <c r="Z113" i="14" s="1"/>
  <c r="K112" i="14"/>
  <c r="J112" i="14"/>
  <c r="S112" i="14"/>
  <c r="L112" i="14"/>
  <c r="I112" i="14"/>
  <c r="Z112" i="14" s="1"/>
  <c r="K111" i="14"/>
  <c r="J111" i="14"/>
  <c r="Z111" i="14"/>
  <c r="S111" i="14"/>
  <c r="L111" i="14"/>
  <c r="I111" i="14"/>
  <c r="I56" i="14"/>
  <c r="V108" i="14"/>
  <c r="M108" i="14"/>
  <c r="K107" i="14"/>
  <c r="J107" i="14"/>
  <c r="Z107" i="14"/>
  <c r="S107" i="14"/>
  <c r="L107" i="14"/>
  <c r="I107" i="14"/>
  <c r="K106" i="14"/>
  <c r="J106" i="14"/>
  <c r="Z106" i="14"/>
  <c r="S106" i="14"/>
  <c r="L106" i="14"/>
  <c r="I106" i="14"/>
  <c r="K105" i="14"/>
  <c r="J105" i="14"/>
  <c r="S105" i="14"/>
  <c r="L105" i="14"/>
  <c r="I105" i="14"/>
  <c r="Z105" i="14" s="1"/>
  <c r="K104" i="14"/>
  <c r="J104" i="14"/>
  <c r="Z104" i="14"/>
  <c r="S104" i="14"/>
  <c r="L104" i="14"/>
  <c r="I104" i="14"/>
  <c r="K103" i="14"/>
  <c r="J103" i="14"/>
  <c r="S103" i="14"/>
  <c r="L103" i="14"/>
  <c r="I103" i="14"/>
  <c r="Z103" i="14" s="1"/>
  <c r="K102" i="14"/>
  <c r="J102" i="14"/>
  <c r="S102" i="14"/>
  <c r="L102" i="14"/>
  <c r="I102" i="14"/>
  <c r="Z102" i="14" s="1"/>
  <c r="K101" i="14"/>
  <c r="J101" i="14"/>
  <c r="S101" i="14"/>
  <c r="L101" i="14"/>
  <c r="I101" i="14"/>
  <c r="Z101" i="14" s="1"/>
  <c r="K100" i="14"/>
  <c r="J100" i="14"/>
  <c r="S100" i="14"/>
  <c r="L100" i="14"/>
  <c r="I100" i="14"/>
  <c r="Z100" i="14" s="1"/>
  <c r="K99" i="14"/>
  <c r="J99" i="14"/>
  <c r="S99" i="14"/>
  <c r="L99" i="14"/>
  <c r="I99" i="14"/>
  <c r="Z99" i="14" s="1"/>
  <c r="K98" i="14"/>
  <c r="J98" i="14"/>
  <c r="Z98" i="14"/>
  <c r="S98" i="14"/>
  <c r="L98" i="14"/>
  <c r="I98" i="14"/>
  <c r="K97" i="14"/>
  <c r="J97" i="14"/>
  <c r="S97" i="14"/>
  <c r="L97" i="14"/>
  <c r="I97" i="14"/>
  <c r="Z97" i="14" s="1"/>
  <c r="K96" i="14"/>
  <c r="J96" i="14"/>
  <c r="S96" i="14"/>
  <c r="L96" i="14"/>
  <c r="I96" i="14"/>
  <c r="Z96" i="14" s="1"/>
  <c r="V104" i="13"/>
  <c r="I61" i="13" s="1"/>
  <c r="V102" i="13"/>
  <c r="I60" i="13" s="1"/>
  <c r="M102" i="13"/>
  <c r="F60" i="13" s="1"/>
  <c r="K101" i="13"/>
  <c r="J101" i="13"/>
  <c r="S101" i="13"/>
  <c r="L101" i="13"/>
  <c r="I101" i="13"/>
  <c r="Z101" i="13" s="1"/>
  <c r="K100" i="13"/>
  <c r="J100" i="13"/>
  <c r="S100" i="13"/>
  <c r="L100" i="13"/>
  <c r="I100" i="13"/>
  <c r="Z100" i="13" s="1"/>
  <c r="K99" i="13"/>
  <c r="J99" i="13"/>
  <c r="S99" i="13"/>
  <c r="L99" i="13"/>
  <c r="I99" i="13"/>
  <c r="Z99" i="13" s="1"/>
  <c r="K98" i="13"/>
  <c r="J98" i="13"/>
  <c r="S98" i="13"/>
  <c r="L98" i="13"/>
  <c r="L102" i="13" s="1"/>
  <c r="E60" i="13" s="1"/>
  <c r="I98" i="13"/>
  <c r="Z98" i="13" s="1"/>
  <c r="V92" i="13"/>
  <c r="V94" i="13" s="1"/>
  <c r="I57" i="13" s="1"/>
  <c r="M92" i="13"/>
  <c r="K91" i="13"/>
  <c r="J91" i="13"/>
  <c r="S91" i="13"/>
  <c r="L91" i="13"/>
  <c r="I91" i="13"/>
  <c r="Z91" i="13" s="1"/>
  <c r="K90" i="13"/>
  <c r="J90" i="13"/>
  <c r="S90" i="13"/>
  <c r="L90" i="13"/>
  <c r="I90" i="13"/>
  <c r="Z90" i="13" s="1"/>
  <c r="K89" i="13"/>
  <c r="J89" i="13"/>
  <c r="S89" i="13"/>
  <c r="L89" i="13"/>
  <c r="I89" i="13"/>
  <c r="Z89" i="13" s="1"/>
  <c r="K88" i="13"/>
  <c r="J88" i="13"/>
  <c r="Z88" i="13"/>
  <c r="S88" i="13"/>
  <c r="L88" i="13"/>
  <c r="I88" i="13"/>
  <c r="K87" i="13"/>
  <c r="J87" i="13"/>
  <c r="S87" i="13"/>
  <c r="L87" i="13"/>
  <c r="I87" i="13"/>
  <c r="Z87" i="13" s="1"/>
  <c r="K86" i="13"/>
  <c r="J86" i="13"/>
  <c r="S86" i="13"/>
  <c r="L86" i="13"/>
  <c r="I86" i="13"/>
  <c r="Z86" i="13" s="1"/>
  <c r="K85" i="13"/>
  <c r="J85" i="13"/>
  <c r="Z85" i="13"/>
  <c r="S85" i="13"/>
  <c r="L85" i="13"/>
  <c r="I85" i="13"/>
  <c r="K84" i="13"/>
  <c r="J84" i="13"/>
  <c r="Z84" i="13"/>
  <c r="S84" i="13"/>
  <c r="L84" i="13"/>
  <c r="I84" i="13"/>
  <c r="K83" i="13"/>
  <c r="J83" i="13"/>
  <c r="S83" i="13"/>
  <c r="L83" i="13"/>
  <c r="I83" i="13"/>
  <c r="Z83" i="13" s="1"/>
  <c r="K82" i="13"/>
  <c r="J82" i="13"/>
  <c r="S82" i="13"/>
  <c r="L82" i="13"/>
  <c r="I82" i="13"/>
  <c r="Z82" i="13" s="1"/>
  <c r="K81" i="13"/>
  <c r="J81" i="13"/>
  <c r="S81" i="13"/>
  <c r="L81" i="13"/>
  <c r="I81" i="13"/>
  <c r="Z81" i="13" s="1"/>
  <c r="K80" i="13"/>
  <c r="J80" i="13"/>
  <c r="Z80" i="13"/>
  <c r="S80" i="13"/>
  <c r="L80" i="13"/>
  <c r="I80" i="13"/>
  <c r="F63" i="12"/>
  <c r="V222" i="12"/>
  <c r="I63" i="12" s="1"/>
  <c r="M222" i="12"/>
  <c r="I62" i="12"/>
  <c r="F62" i="12"/>
  <c r="V220" i="12"/>
  <c r="M220" i="12"/>
  <c r="K219" i="12"/>
  <c r="J219" i="12"/>
  <c r="S219" i="12"/>
  <c r="L219" i="12"/>
  <c r="I219" i="12"/>
  <c r="Z219" i="12" s="1"/>
  <c r="K218" i="12"/>
  <c r="J218" i="12"/>
  <c r="S218" i="12"/>
  <c r="S220" i="12" s="1"/>
  <c r="L218" i="12"/>
  <c r="I218" i="12"/>
  <c r="I220" i="12" s="1"/>
  <c r="G62" i="12" s="1"/>
  <c r="I58" i="12"/>
  <c r="F58" i="12"/>
  <c r="V212" i="12"/>
  <c r="M212" i="12"/>
  <c r="K211" i="12"/>
  <c r="J211" i="12"/>
  <c r="Z211" i="12"/>
  <c r="S211" i="12"/>
  <c r="L211" i="12"/>
  <c r="I211" i="12"/>
  <c r="K210" i="12"/>
  <c r="J210" i="12"/>
  <c r="Z210" i="12"/>
  <c r="S210" i="12"/>
  <c r="L210" i="12"/>
  <c r="L212" i="12" s="1"/>
  <c r="E58" i="12" s="1"/>
  <c r="I210" i="12"/>
  <c r="I212" i="12" s="1"/>
  <c r="G58" i="12" s="1"/>
  <c r="F57" i="12"/>
  <c r="V207" i="12"/>
  <c r="I57" i="12" s="1"/>
  <c r="M207" i="12"/>
  <c r="K206" i="12"/>
  <c r="J206" i="12"/>
  <c r="S206" i="12"/>
  <c r="L206" i="12"/>
  <c r="I206" i="12"/>
  <c r="Z206" i="12" s="1"/>
  <c r="K205" i="12"/>
  <c r="J205" i="12"/>
  <c r="S205" i="12"/>
  <c r="L205" i="12"/>
  <c r="I205" i="12"/>
  <c r="Z205" i="12" s="1"/>
  <c r="K204" i="12"/>
  <c r="J204" i="12"/>
  <c r="Z204" i="12"/>
  <c r="S204" i="12"/>
  <c r="L204" i="12"/>
  <c r="I204" i="12"/>
  <c r="K203" i="12"/>
  <c r="J203" i="12"/>
  <c r="Z203" i="12"/>
  <c r="S203" i="12"/>
  <c r="L203" i="12"/>
  <c r="I203" i="12"/>
  <c r="K202" i="12"/>
  <c r="J202" i="12"/>
  <c r="Z202" i="12"/>
  <c r="S202" i="12"/>
  <c r="L202" i="12"/>
  <c r="I202" i="12"/>
  <c r="K201" i="12"/>
  <c r="J201" i="12"/>
  <c r="Z201" i="12"/>
  <c r="S201" i="12"/>
  <c r="L201" i="12"/>
  <c r="I201" i="12"/>
  <c r="K200" i="12"/>
  <c r="J200" i="12"/>
  <c r="S200" i="12"/>
  <c r="L200" i="12"/>
  <c r="I200" i="12"/>
  <c r="Z200" i="12" s="1"/>
  <c r="K199" i="12"/>
  <c r="J199" i="12"/>
  <c r="S199" i="12"/>
  <c r="L199" i="12"/>
  <c r="I199" i="12"/>
  <c r="Z199" i="12" s="1"/>
  <c r="K198" i="12"/>
  <c r="J198" i="12"/>
  <c r="S198" i="12"/>
  <c r="L198" i="12"/>
  <c r="I198" i="12"/>
  <c r="Z198" i="12" s="1"/>
  <c r="K197" i="12"/>
  <c r="J197" i="12"/>
  <c r="S197" i="12"/>
  <c r="L197" i="12"/>
  <c r="I197" i="12"/>
  <c r="Z197" i="12" s="1"/>
  <c r="K196" i="12"/>
  <c r="J196" i="12"/>
  <c r="Z196" i="12"/>
  <c r="S196" i="12"/>
  <c r="L196" i="12"/>
  <c r="I196" i="12"/>
  <c r="K195" i="12"/>
  <c r="J195" i="12"/>
  <c r="S195" i="12"/>
  <c r="L195" i="12"/>
  <c r="I195" i="12"/>
  <c r="Z195" i="12" s="1"/>
  <c r="K194" i="12"/>
  <c r="J194" i="12"/>
  <c r="Z194" i="12"/>
  <c r="S194" i="12"/>
  <c r="L194" i="12"/>
  <c r="I194" i="12"/>
  <c r="K193" i="12"/>
  <c r="J193" i="12"/>
  <c r="Z193" i="12"/>
  <c r="S193" i="12"/>
  <c r="L193" i="12"/>
  <c r="I193" i="12"/>
  <c r="K192" i="12"/>
  <c r="J192" i="12"/>
  <c r="S192" i="12"/>
  <c r="L192" i="12"/>
  <c r="I192" i="12"/>
  <c r="Z192" i="12" s="1"/>
  <c r="K191" i="12"/>
  <c r="J191" i="12"/>
  <c r="S191" i="12"/>
  <c r="L191" i="12"/>
  <c r="I191" i="12"/>
  <c r="Z191" i="12" s="1"/>
  <c r="K190" i="12"/>
  <c r="J190" i="12"/>
  <c r="S190" i="12"/>
  <c r="L190" i="12"/>
  <c r="I190" i="12"/>
  <c r="Z190" i="12" s="1"/>
  <c r="K189" i="12"/>
  <c r="J189" i="12"/>
  <c r="S189" i="12"/>
  <c r="L189" i="12"/>
  <c r="I189" i="12"/>
  <c r="Z189" i="12" s="1"/>
  <c r="K188" i="12"/>
  <c r="J188" i="12"/>
  <c r="S188" i="12"/>
  <c r="L188" i="12"/>
  <c r="I188" i="12"/>
  <c r="Z188" i="12" s="1"/>
  <c r="K187" i="12"/>
  <c r="J187" i="12"/>
  <c r="Z187" i="12"/>
  <c r="S187" i="12"/>
  <c r="L187" i="12"/>
  <c r="I187" i="12"/>
  <c r="K186" i="12"/>
  <c r="J186" i="12"/>
  <c r="Z186" i="12"/>
  <c r="S186" i="12"/>
  <c r="L186" i="12"/>
  <c r="I186" i="12"/>
  <c r="K185" i="12"/>
  <c r="J185" i="12"/>
  <c r="Z185" i="12"/>
  <c r="S185" i="12"/>
  <c r="L185" i="12"/>
  <c r="I185" i="12"/>
  <c r="K184" i="12"/>
  <c r="J184" i="12"/>
  <c r="S184" i="12"/>
  <c r="L184" i="12"/>
  <c r="I184" i="12"/>
  <c r="Z184" i="12" s="1"/>
  <c r="K183" i="12"/>
  <c r="J183" i="12"/>
  <c r="S183" i="12"/>
  <c r="L183" i="12"/>
  <c r="I183" i="12"/>
  <c r="Z183" i="12" s="1"/>
  <c r="K182" i="12"/>
  <c r="J182" i="12"/>
  <c r="Z182" i="12"/>
  <c r="S182" i="12"/>
  <c r="L182" i="12"/>
  <c r="I182" i="12"/>
  <c r="K181" i="12"/>
  <c r="J181" i="12"/>
  <c r="S181" i="12"/>
  <c r="L181" i="12"/>
  <c r="I181" i="12"/>
  <c r="Z181" i="12" s="1"/>
  <c r="K180" i="12"/>
  <c r="J180" i="12"/>
  <c r="Z180" i="12"/>
  <c r="S180" i="12"/>
  <c r="L180" i="12"/>
  <c r="I180" i="12"/>
  <c r="K179" i="12"/>
  <c r="J179" i="12"/>
  <c r="Z179" i="12"/>
  <c r="S179" i="12"/>
  <c r="L179" i="12"/>
  <c r="I179" i="12"/>
  <c r="K178" i="12"/>
  <c r="J178" i="12"/>
  <c r="Z178" i="12"/>
  <c r="S178" i="12"/>
  <c r="L178" i="12"/>
  <c r="I178" i="12"/>
  <c r="K177" i="12"/>
  <c r="J177" i="12"/>
  <c r="S177" i="12"/>
  <c r="L177" i="12"/>
  <c r="I177" i="12"/>
  <c r="Z177" i="12" s="1"/>
  <c r="K176" i="12"/>
  <c r="J176" i="12"/>
  <c r="S176" i="12"/>
  <c r="L176" i="12"/>
  <c r="I176" i="12"/>
  <c r="Z176" i="12" s="1"/>
  <c r="K175" i="12"/>
  <c r="J175" i="12"/>
  <c r="Z175" i="12"/>
  <c r="S175" i="12"/>
  <c r="L175" i="12"/>
  <c r="I175" i="12"/>
  <c r="K174" i="12"/>
  <c r="J174" i="12"/>
  <c r="S174" i="12"/>
  <c r="L174" i="12"/>
  <c r="I174" i="12"/>
  <c r="Z174" i="12" s="1"/>
  <c r="K173" i="12"/>
  <c r="J173" i="12"/>
  <c r="S173" i="12"/>
  <c r="L173" i="12"/>
  <c r="I173" i="12"/>
  <c r="Z173" i="12" s="1"/>
  <c r="K172" i="12"/>
  <c r="J172" i="12"/>
  <c r="Z172" i="12"/>
  <c r="S172" i="12"/>
  <c r="L172" i="12"/>
  <c r="I172" i="12"/>
  <c r="K171" i="12"/>
  <c r="J171" i="12"/>
  <c r="Z171" i="12"/>
  <c r="S171" i="12"/>
  <c r="L171" i="12"/>
  <c r="I171" i="12"/>
  <c r="K170" i="12"/>
  <c r="J170" i="12"/>
  <c r="S170" i="12"/>
  <c r="L170" i="12"/>
  <c r="I170" i="12"/>
  <c r="Z170" i="12" s="1"/>
  <c r="K169" i="12"/>
  <c r="J169" i="12"/>
  <c r="Z169" i="12"/>
  <c r="S169" i="12"/>
  <c r="L169" i="12"/>
  <c r="I169" i="12"/>
  <c r="K168" i="12"/>
  <c r="J168" i="12"/>
  <c r="S168" i="12"/>
  <c r="L168" i="12"/>
  <c r="I168" i="12"/>
  <c r="Z168" i="12" s="1"/>
  <c r="K167" i="12"/>
  <c r="J167" i="12"/>
  <c r="S167" i="12"/>
  <c r="L167" i="12"/>
  <c r="I167" i="12"/>
  <c r="Z167" i="12" s="1"/>
  <c r="K166" i="12"/>
  <c r="J166" i="12"/>
  <c r="S166" i="12"/>
  <c r="L166" i="12"/>
  <c r="I166" i="12"/>
  <c r="Z166" i="12" s="1"/>
  <c r="K165" i="12"/>
  <c r="J165" i="12"/>
  <c r="S165" i="12"/>
  <c r="L165" i="12"/>
  <c r="I165" i="12"/>
  <c r="Z165" i="12" s="1"/>
  <c r="K164" i="12"/>
  <c r="J164" i="12"/>
  <c r="Z164" i="12"/>
  <c r="S164" i="12"/>
  <c r="L164" i="12"/>
  <c r="I164" i="12"/>
  <c r="K163" i="12"/>
  <c r="J163" i="12"/>
  <c r="Z163" i="12"/>
  <c r="S163" i="12"/>
  <c r="L163" i="12"/>
  <c r="I163" i="12"/>
  <c r="K162" i="12"/>
  <c r="J162" i="12"/>
  <c r="Z162" i="12"/>
  <c r="S162" i="12"/>
  <c r="L162" i="12"/>
  <c r="I162" i="12"/>
  <c r="K161" i="12"/>
  <c r="J161" i="12"/>
  <c r="Z161" i="12"/>
  <c r="S161" i="12"/>
  <c r="L161" i="12"/>
  <c r="I161" i="12"/>
  <c r="K160" i="12"/>
  <c r="J160" i="12"/>
  <c r="S160" i="12"/>
  <c r="L160" i="12"/>
  <c r="I160" i="12"/>
  <c r="Z160" i="12" s="1"/>
  <c r="K159" i="12"/>
  <c r="J159" i="12"/>
  <c r="S159" i="12"/>
  <c r="L159" i="12"/>
  <c r="I159" i="12"/>
  <c r="Z159" i="12" s="1"/>
  <c r="K158" i="12"/>
  <c r="J158" i="12"/>
  <c r="S158" i="12"/>
  <c r="L158" i="12"/>
  <c r="I158" i="12"/>
  <c r="Z158" i="12" s="1"/>
  <c r="K157" i="12"/>
  <c r="J157" i="12"/>
  <c r="S157" i="12"/>
  <c r="L157" i="12"/>
  <c r="I157" i="12"/>
  <c r="Z157" i="12" s="1"/>
  <c r="K156" i="12"/>
  <c r="J156" i="12"/>
  <c r="S156" i="12"/>
  <c r="L156" i="12"/>
  <c r="I156" i="12"/>
  <c r="Z156" i="12" s="1"/>
  <c r="K155" i="12"/>
  <c r="J155" i="12"/>
  <c r="Z155" i="12"/>
  <c r="S155" i="12"/>
  <c r="L155" i="12"/>
  <c r="I155" i="12"/>
  <c r="K154" i="12"/>
  <c r="J154" i="12"/>
  <c r="Z154" i="12"/>
  <c r="S154" i="12"/>
  <c r="L154" i="12"/>
  <c r="I154" i="12"/>
  <c r="K153" i="12"/>
  <c r="J153" i="12"/>
  <c r="S153" i="12"/>
  <c r="L153" i="12"/>
  <c r="I153" i="12"/>
  <c r="Z153" i="12" s="1"/>
  <c r="K152" i="12"/>
  <c r="J152" i="12"/>
  <c r="S152" i="12"/>
  <c r="L152" i="12"/>
  <c r="I152" i="12"/>
  <c r="Z152" i="12" s="1"/>
  <c r="K151" i="12"/>
  <c r="J151" i="12"/>
  <c r="Z151" i="12"/>
  <c r="S151" i="12"/>
  <c r="L151" i="12"/>
  <c r="I151" i="12"/>
  <c r="K150" i="12"/>
  <c r="J150" i="12"/>
  <c r="Z150" i="12"/>
  <c r="S150" i="12"/>
  <c r="L150" i="12"/>
  <c r="I150" i="12"/>
  <c r="K149" i="12"/>
  <c r="J149" i="12"/>
  <c r="S149" i="12"/>
  <c r="L149" i="12"/>
  <c r="I149" i="12"/>
  <c r="Z149" i="12" s="1"/>
  <c r="K148" i="12"/>
  <c r="J148" i="12"/>
  <c r="S148" i="12"/>
  <c r="L148" i="12"/>
  <c r="I148" i="12"/>
  <c r="Z148" i="12" s="1"/>
  <c r="K147" i="12"/>
  <c r="J147" i="12"/>
  <c r="Z147" i="12"/>
  <c r="S147" i="12"/>
  <c r="L147" i="12"/>
  <c r="I147" i="12"/>
  <c r="K146" i="12"/>
  <c r="J146" i="12"/>
  <c r="S146" i="12"/>
  <c r="L146" i="12"/>
  <c r="I146" i="12"/>
  <c r="Z146" i="12" s="1"/>
  <c r="K145" i="12"/>
  <c r="J145" i="12"/>
  <c r="S145" i="12"/>
  <c r="L145" i="12"/>
  <c r="I145" i="12"/>
  <c r="Z145" i="12" s="1"/>
  <c r="K144" i="12"/>
  <c r="J144" i="12"/>
  <c r="S144" i="12"/>
  <c r="L144" i="12"/>
  <c r="I144" i="12"/>
  <c r="Z144" i="12" s="1"/>
  <c r="K143" i="12"/>
  <c r="J143" i="12"/>
  <c r="S143" i="12"/>
  <c r="L143" i="12"/>
  <c r="I143" i="12"/>
  <c r="Z143" i="12" s="1"/>
  <c r="K142" i="12"/>
  <c r="J142" i="12"/>
  <c r="S142" i="12"/>
  <c r="L142" i="12"/>
  <c r="I142" i="12"/>
  <c r="Z142" i="12" s="1"/>
  <c r="K141" i="12"/>
  <c r="J141" i="12"/>
  <c r="S141" i="12"/>
  <c r="L141" i="12"/>
  <c r="I141" i="12"/>
  <c r="Z141" i="12" s="1"/>
  <c r="K140" i="12"/>
  <c r="J140" i="12"/>
  <c r="Z140" i="12"/>
  <c r="S140" i="12"/>
  <c r="L140" i="12"/>
  <c r="I140" i="12"/>
  <c r="K139" i="12"/>
  <c r="J139" i="12"/>
  <c r="S139" i="12"/>
  <c r="L139" i="12"/>
  <c r="I139" i="12"/>
  <c r="Z139" i="12" s="1"/>
  <c r="K138" i="12"/>
  <c r="J138" i="12"/>
  <c r="S138" i="12"/>
  <c r="L138" i="12"/>
  <c r="I138" i="12"/>
  <c r="Z138" i="12" s="1"/>
  <c r="K137" i="12"/>
  <c r="J137" i="12"/>
  <c r="S137" i="12"/>
  <c r="L137" i="12"/>
  <c r="I137" i="12"/>
  <c r="Z137" i="12" s="1"/>
  <c r="K136" i="12"/>
  <c r="J136" i="12"/>
  <c r="S136" i="12"/>
  <c r="L136" i="12"/>
  <c r="I136" i="12"/>
  <c r="Z136" i="12" s="1"/>
  <c r="K135" i="12"/>
  <c r="J135" i="12"/>
  <c r="S135" i="12"/>
  <c r="L135" i="12"/>
  <c r="I135" i="12"/>
  <c r="Z135" i="12" s="1"/>
  <c r="K134" i="12"/>
  <c r="J134" i="12"/>
  <c r="Z134" i="12"/>
  <c r="S134" i="12"/>
  <c r="L134" i="12"/>
  <c r="I134" i="12"/>
  <c r="K133" i="12"/>
  <c r="J133" i="12"/>
  <c r="S133" i="12"/>
  <c r="L133" i="12"/>
  <c r="I133" i="12"/>
  <c r="Z133" i="12" s="1"/>
  <c r="K132" i="12"/>
  <c r="J132" i="12"/>
  <c r="Z132" i="12"/>
  <c r="S132" i="12"/>
  <c r="L132" i="12"/>
  <c r="I132" i="12"/>
  <c r="K131" i="12"/>
  <c r="J131" i="12"/>
  <c r="S131" i="12"/>
  <c r="L131" i="12"/>
  <c r="I131" i="12"/>
  <c r="Z131" i="12" s="1"/>
  <c r="K130" i="12"/>
  <c r="J130" i="12"/>
  <c r="S130" i="12"/>
  <c r="L130" i="12"/>
  <c r="I130" i="12"/>
  <c r="Z130" i="12" s="1"/>
  <c r="K129" i="12"/>
  <c r="J129" i="12"/>
  <c r="S129" i="12"/>
  <c r="L129" i="12"/>
  <c r="I129" i="12"/>
  <c r="Z129" i="12" s="1"/>
  <c r="K128" i="12"/>
  <c r="J128" i="12"/>
  <c r="S128" i="12"/>
  <c r="L128" i="12"/>
  <c r="I128" i="12"/>
  <c r="Z128" i="12" s="1"/>
  <c r="K127" i="12"/>
  <c r="J127" i="12"/>
  <c r="S127" i="12"/>
  <c r="L127" i="12"/>
  <c r="I127" i="12"/>
  <c r="Z127" i="12" s="1"/>
  <c r="K126" i="12"/>
  <c r="J126" i="12"/>
  <c r="S126" i="12"/>
  <c r="L126" i="12"/>
  <c r="I126" i="12"/>
  <c r="Z126" i="12" s="1"/>
  <c r="K125" i="12"/>
  <c r="J125" i="12"/>
  <c r="S125" i="12"/>
  <c r="L125" i="12"/>
  <c r="I125" i="12"/>
  <c r="Z125" i="12" s="1"/>
  <c r="K124" i="12"/>
  <c r="J124" i="12"/>
  <c r="Z124" i="12"/>
  <c r="S124" i="12"/>
  <c r="L124" i="12"/>
  <c r="I124" i="12"/>
  <c r="K123" i="12"/>
  <c r="J123" i="12"/>
  <c r="S123" i="12"/>
  <c r="L123" i="12"/>
  <c r="I123" i="12"/>
  <c r="Z123" i="12" s="1"/>
  <c r="K122" i="12"/>
  <c r="J122" i="12"/>
  <c r="S122" i="12"/>
  <c r="L122" i="12"/>
  <c r="I122" i="12"/>
  <c r="Z122" i="12" s="1"/>
  <c r="K121" i="12"/>
  <c r="J121" i="12"/>
  <c r="S121" i="12"/>
  <c r="L121" i="12"/>
  <c r="I121" i="12"/>
  <c r="Z121" i="12" s="1"/>
  <c r="K120" i="12"/>
  <c r="J120" i="12"/>
  <c r="S120" i="12"/>
  <c r="L120" i="12"/>
  <c r="I120" i="12"/>
  <c r="Z120" i="12" s="1"/>
  <c r="K119" i="12"/>
  <c r="J119" i="12"/>
  <c r="S119" i="12"/>
  <c r="L119" i="12"/>
  <c r="I119" i="12"/>
  <c r="Z119" i="12" s="1"/>
  <c r="K118" i="12"/>
  <c r="J118" i="12"/>
  <c r="Z118" i="12"/>
  <c r="S118" i="12"/>
  <c r="L118" i="12"/>
  <c r="I118" i="12"/>
  <c r="K117" i="12"/>
  <c r="J117" i="12"/>
  <c r="S117" i="12"/>
  <c r="L117" i="12"/>
  <c r="I117" i="12"/>
  <c r="Z117" i="12" s="1"/>
  <c r="K116" i="12"/>
  <c r="J116" i="12"/>
  <c r="Z116" i="12"/>
  <c r="S116" i="12"/>
  <c r="L116" i="12"/>
  <c r="I116" i="12"/>
  <c r="K115" i="12"/>
  <c r="J115" i="12"/>
  <c r="S115" i="12"/>
  <c r="L115" i="12"/>
  <c r="I115" i="12"/>
  <c r="Z115" i="12" s="1"/>
  <c r="K114" i="12"/>
  <c r="J114" i="12"/>
  <c r="S114" i="12"/>
  <c r="L114" i="12"/>
  <c r="I114" i="12"/>
  <c r="Z114" i="12" s="1"/>
  <c r="K113" i="12"/>
  <c r="J113" i="12"/>
  <c r="S113" i="12"/>
  <c r="L113" i="12"/>
  <c r="I113" i="12"/>
  <c r="Z113" i="12" s="1"/>
  <c r="K112" i="12"/>
  <c r="J112" i="12"/>
  <c r="S112" i="12"/>
  <c r="L112" i="12"/>
  <c r="I112" i="12"/>
  <c r="Z112" i="12" s="1"/>
  <c r="I56" i="12"/>
  <c r="F56" i="12"/>
  <c r="V109" i="12"/>
  <c r="M109" i="12"/>
  <c r="K108" i="12"/>
  <c r="J108" i="12"/>
  <c r="S108" i="12"/>
  <c r="L108" i="12"/>
  <c r="I108" i="12"/>
  <c r="Z108" i="12" s="1"/>
  <c r="K107" i="12"/>
  <c r="J107" i="12"/>
  <c r="Z107" i="12"/>
  <c r="S107" i="12"/>
  <c r="L107" i="12"/>
  <c r="I107" i="12"/>
  <c r="K106" i="12"/>
  <c r="J106" i="12"/>
  <c r="S106" i="12"/>
  <c r="L106" i="12"/>
  <c r="I106" i="12"/>
  <c r="Z106" i="12" s="1"/>
  <c r="K105" i="12"/>
  <c r="J105" i="12"/>
  <c r="S105" i="12"/>
  <c r="L105" i="12"/>
  <c r="I105" i="12"/>
  <c r="Z105" i="12" s="1"/>
  <c r="K104" i="12"/>
  <c r="J104" i="12"/>
  <c r="Z104" i="12"/>
  <c r="S104" i="12"/>
  <c r="L104" i="12"/>
  <c r="I104" i="12"/>
  <c r="K103" i="12"/>
  <c r="J103" i="12"/>
  <c r="S103" i="12"/>
  <c r="L103" i="12"/>
  <c r="I103" i="12"/>
  <c r="Z103" i="12" s="1"/>
  <c r="K102" i="12"/>
  <c r="J102" i="12"/>
  <c r="Z102" i="12"/>
  <c r="S102" i="12"/>
  <c r="L102" i="12"/>
  <c r="I102" i="12"/>
  <c r="K101" i="12"/>
  <c r="J101" i="12"/>
  <c r="S101" i="12"/>
  <c r="L101" i="12"/>
  <c r="I101" i="12"/>
  <c r="Z101" i="12" s="1"/>
  <c r="K100" i="12"/>
  <c r="J100" i="12"/>
  <c r="S100" i="12"/>
  <c r="L100" i="12"/>
  <c r="I100" i="12"/>
  <c r="Z100" i="12" s="1"/>
  <c r="K99" i="12"/>
  <c r="J99" i="12"/>
  <c r="Z99" i="12"/>
  <c r="S99" i="12"/>
  <c r="L99" i="12"/>
  <c r="I99" i="12"/>
  <c r="K98" i="12"/>
  <c r="J98" i="12"/>
  <c r="Z98" i="12"/>
  <c r="S98" i="12"/>
  <c r="L98" i="12"/>
  <c r="I98" i="12"/>
  <c r="K97" i="12"/>
  <c r="J97" i="12"/>
  <c r="S97" i="12"/>
  <c r="L97" i="12"/>
  <c r="I97" i="12"/>
  <c r="Z97" i="12" s="1"/>
  <c r="K96" i="12"/>
  <c r="J96" i="12"/>
  <c r="S96" i="12"/>
  <c r="L96" i="12"/>
  <c r="I96" i="12"/>
  <c r="Z96" i="12" s="1"/>
  <c r="K95" i="12"/>
  <c r="J95" i="12"/>
  <c r="S95" i="12"/>
  <c r="L95" i="12"/>
  <c r="I95" i="12"/>
  <c r="Z95" i="12" s="1"/>
  <c r="K94" i="12"/>
  <c r="J94" i="12"/>
  <c r="Z94" i="12"/>
  <c r="S94" i="12"/>
  <c r="L94" i="12"/>
  <c r="I94" i="12"/>
  <c r="K93" i="12"/>
  <c r="J93" i="12"/>
  <c r="S93" i="12"/>
  <c r="L93" i="12"/>
  <c r="I93" i="12"/>
  <c r="Z93" i="12" s="1"/>
  <c r="K92" i="12"/>
  <c r="J92" i="12"/>
  <c r="S92" i="12"/>
  <c r="L92" i="12"/>
  <c r="I92" i="12"/>
  <c r="Z92" i="12" s="1"/>
  <c r="K91" i="12"/>
  <c r="J91" i="12"/>
  <c r="Z91" i="12"/>
  <c r="S91" i="12"/>
  <c r="L91" i="12"/>
  <c r="I91" i="12"/>
  <c r="K90" i="12"/>
  <c r="J90" i="12"/>
  <c r="Z90" i="12"/>
  <c r="S90" i="12"/>
  <c r="L90" i="12"/>
  <c r="I90" i="12"/>
  <c r="K89" i="12"/>
  <c r="J89" i="12"/>
  <c r="S89" i="12"/>
  <c r="L89" i="12"/>
  <c r="I89" i="12"/>
  <c r="Z89" i="12" s="1"/>
  <c r="K88" i="12"/>
  <c r="J88" i="12"/>
  <c r="Z88" i="12"/>
  <c r="S88" i="12"/>
  <c r="L88" i="12"/>
  <c r="I88" i="12"/>
  <c r="K87" i="12"/>
  <c r="J87" i="12"/>
  <c r="S87" i="12"/>
  <c r="L87" i="12"/>
  <c r="I87" i="12"/>
  <c r="Z87" i="12" s="1"/>
  <c r="K86" i="12"/>
  <c r="J86" i="12"/>
  <c r="Z86" i="12"/>
  <c r="S86" i="12"/>
  <c r="L86" i="12"/>
  <c r="I86" i="12"/>
  <c r="K85" i="12"/>
  <c r="J85" i="12"/>
  <c r="S85" i="12"/>
  <c r="L85" i="12"/>
  <c r="I85" i="12"/>
  <c r="Z85" i="12" s="1"/>
  <c r="K84" i="12"/>
  <c r="J84" i="12"/>
  <c r="S84" i="12"/>
  <c r="L84" i="12"/>
  <c r="I84" i="12"/>
  <c r="Z84" i="12" s="1"/>
  <c r="K83" i="12"/>
  <c r="J83" i="12"/>
  <c r="Z83" i="12"/>
  <c r="S83" i="12"/>
  <c r="L83" i="12"/>
  <c r="I83" i="12"/>
  <c r="K82" i="12"/>
  <c r="J82" i="12"/>
  <c r="Z82" i="12"/>
  <c r="S82" i="12"/>
  <c r="L82" i="12"/>
  <c r="I82" i="12"/>
  <c r="V158" i="11"/>
  <c r="I58" i="11" s="1"/>
  <c r="M158" i="11"/>
  <c r="F58" i="11" s="1"/>
  <c r="K157" i="11"/>
  <c r="J157" i="11"/>
  <c r="S157" i="11"/>
  <c r="S158" i="11" s="1"/>
  <c r="H58" i="11" s="1"/>
  <c r="L157" i="11"/>
  <c r="L158" i="11" s="1"/>
  <c r="E58" i="11" s="1"/>
  <c r="I157" i="11"/>
  <c r="I158" i="11" s="1"/>
  <c r="G58" i="11" s="1"/>
  <c r="V154" i="11"/>
  <c r="I57" i="11" s="1"/>
  <c r="M154" i="11"/>
  <c r="F57" i="11" s="1"/>
  <c r="K153" i="11"/>
  <c r="J153" i="11"/>
  <c r="S153" i="11"/>
  <c r="L153" i="11"/>
  <c r="I153" i="11"/>
  <c r="Z153" i="11" s="1"/>
  <c r="K151" i="11"/>
  <c r="J151" i="11"/>
  <c r="S151" i="11"/>
  <c r="L151" i="11"/>
  <c r="I151" i="11"/>
  <c r="Z151" i="11" s="1"/>
  <c r="K150" i="11"/>
  <c r="J150" i="11"/>
  <c r="S150" i="11"/>
  <c r="L150" i="11"/>
  <c r="I150" i="11"/>
  <c r="Z150" i="11" s="1"/>
  <c r="K149" i="11"/>
  <c r="J149" i="11"/>
  <c r="S149" i="11"/>
  <c r="L149" i="11"/>
  <c r="I149" i="11"/>
  <c r="Z149" i="11" s="1"/>
  <c r="K148" i="11"/>
  <c r="J148" i="11"/>
  <c r="Z148" i="11"/>
  <c r="S148" i="11"/>
  <c r="L148" i="11"/>
  <c r="I148" i="11"/>
  <c r="K147" i="11"/>
  <c r="J147" i="11"/>
  <c r="Z147" i="11"/>
  <c r="S147" i="11"/>
  <c r="L147" i="11"/>
  <c r="I147" i="11"/>
  <c r="K146" i="11"/>
  <c r="J146" i="11"/>
  <c r="S146" i="11"/>
  <c r="L146" i="11"/>
  <c r="I146" i="11"/>
  <c r="Z146" i="11" s="1"/>
  <c r="K145" i="11"/>
  <c r="J145" i="11"/>
  <c r="S145" i="11"/>
  <c r="L145" i="11"/>
  <c r="I145" i="11"/>
  <c r="Z145" i="11" s="1"/>
  <c r="K144" i="11"/>
  <c r="J144" i="11"/>
  <c r="Z144" i="11"/>
  <c r="S144" i="11"/>
  <c r="L144" i="11"/>
  <c r="I144" i="11"/>
  <c r="K143" i="11"/>
  <c r="J143" i="11"/>
  <c r="S143" i="11"/>
  <c r="L143" i="11"/>
  <c r="I143" i="11"/>
  <c r="Z143" i="11" s="1"/>
  <c r="K142" i="11"/>
  <c r="J142" i="11"/>
  <c r="Z142" i="11"/>
  <c r="S142" i="11"/>
  <c r="L142" i="11"/>
  <c r="I142" i="11"/>
  <c r="K141" i="11"/>
  <c r="J141" i="11"/>
  <c r="S141" i="11"/>
  <c r="L141" i="11"/>
  <c r="I141" i="11"/>
  <c r="Z141" i="11" s="1"/>
  <c r="K140" i="11"/>
  <c r="J140" i="11"/>
  <c r="S140" i="11"/>
  <c r="L140" i="11"/>
  <c r="I140" i="11"/>
  <c r="Z140" i="11" s="1"/>
  <c r="K139" i="11"/>
  <c r="J139" i="11"/>
  <c r="S139" i="11"/>
  <c r="L139" i="11"/>
  <c r="I139" i="11"/>
  <c r="Z139" i="11" s="1"/>
  <c r="K138" i="11"/>
  <c r="J138" i="11"/>
  <c r="S138" i="11"/>
  <c r="L138" i="11"/>
  <c r="I138" i="11"/>
  <c r="Z138" i="11" s="1"/>
  <c r="K137" i="11"/>
  <c r="J137" i="11"/>
  <c r="Z137" i="11"/>
  <c r="S137" i="11"/>
  <c r="L137" i="11"/>
  <c r="I137" i="11"/>
  <c r="K136" i="11"/>
  <c r="J136" i="11"/>
  <c r="S136" i="11"/>
  <c r="L136" i="11"/>
  <c r="I136" i="11"/>
  <c r="Z136" i="11" s="1"/>
  <c r="K135" i="11"/>
  <c r="J135" i="11"/>
  <c r="S135" i="11"/>
  <c r="L135" i="11"/>
  <c r="I135" i="11"/>
  <c r="Z135" i="11" s="1"/>
  <c r="K134" i="11"/>
  <c r="J134" i="11"/>
  <c r="Z134" i="11"/>
  <c r="S134" i="11"/>
  <c r="L134" i="11"/>
  <c r="I134" i="11"/>
  <c r="K133" i="11"/>
  <c r="J133" i="11"/>
  <c r="S133" i="11"/>
  <c r="L133" i="11"/>
  <c r="I133" i="11"/>
  <c r="Z133" i="11" s="1"/>
  <c r="K132" i="11"/>
  <c r="J132" i="11"/>
  <c r="Z132" i="11"/>
  <c r="S132" i="11"/>
  <c r="L132" i="11"/>
  <c r="I132" i="11"/>
  <c r="K131" i="11"/>
  <c r="J131" i="11"/>
  <c r="Z131" i="11"/>
  <c r="S131" i="11"/>
  <c r="L131" i="11"/>
  <c r="I131" i="11"/>
  <c r="K130" i="11"/>
  <c r="J130" i="11"/>
  <c r="S130" i="11"/>
  <c r="L130" i="11"/>
  <c r="I130" i="11"/>
  <c r="Z130" i="11" s="1"/>
  <c r="K129" i="11"/>
  <c r="J129" i="11"/>
  <c r="S129" i="11"/>
  <c r="L129" i="11"/>
  <c r="I129" i="11"/>
  <c r="Z129" i="11" s="1"/>
  <c r="K128" i="11"/>
  <c r="J128" i="11"/>
  <c r="S128" i="11"/>
  <c r="L128" i="11"/>
  <c r="I128" i="11"/>
  <c r="Z128" i="11" s="1"/>
  <c r="K127" i="11"/>
  <c r="J127" i="11"/>
  <c r="S127" i="11"/>
  <c r="L127" i="11"/>
  <c r="I127" i="11"/>
  <c r="Z127" i="11" s="1"/>
  <c r="K126" i="11"/>
  <c r="J126" i="11"/>
  <c r="Z126" i="11"/>
  <c r="S126" i="11"/>
  <c r="L126" i="11"/>
  <c r="I126" i="11"/>
  <c r="K125" i="11"/>
  <c r="J125" i="11"/>
  <c r="S125" i="11"/>
  <c r="L125" i="11"/>
  <c r="I125" i="11"/>
  <c r="Z125" i="11" s="1"/>
  <c r="K124" i="11"/>
  <c r="J124" i="11"/>
  <c r="Z124" i="11"/>
  <c r="S124" i="11"/>
  <c r="L124" i="11"/>
  <c r="I124" i="11"/>
  <c r="K123" i="11"/>
  <c r="J123" i="11"/>
  <c r="S123" i="11"/>
  <c r="L123" i="11"/>
  <c r="I123" i="11"/>
  <c r="Z123" i="11" s="1"/>
  <c r="K122" i="11"/>
  <c r="J122" i="11"/>
  <c r="S122" i="11"/>
  <c r="L122" i="11"/>
  <c r="I122" i="11"/>
  <c r="Z122" i="11" s="1"/>
  <c r="K121" i="11"/>
  <c r="J121" i="11"/>
  <c r="Z121" i="11"/>
  <c r="S121" i="11"/>
  <c r="L121" i="11"/>
  <c r="I121" i="11"/>
  <c r="K120" i="11"/>
  <c r="J120" i="11"/>
  <c r="Z120" i="11"/>
  <c r="S120" i="11"/>
  <c r="L120" i="11"/>
  <c r="I120" i="11"/>
  <c r="K119" i="11"/>
  <c r="J119" i="11"/>
  <c r="S119" i="11"/>
  <c r="L119" i="11"/>
  <c r="I119" i="11"/>
  <c r="Z119" i="11" s="1"/>
  <c r="K118" i="11"/>
  <c r="J118" i="11"/>
  <c r="S118" i="11"/>
  <c r="L118" i="11"/>
  <c r="I118" i="11"/>
  <c r="Z118" i="11" s="1"/>
  <c r="K117" i="11"/>
  <c r="J117" i="11"/>
  <c r="S117" i="11"/>
  <c r="L117" i="11"/>
  <c r="I117" i="11"/>
  <c r="Z117" i="11" s="1"/>
  <c r="K116" i="11"/>
  <c r="J116" i="11"/>
  <c r="S116" i="11"/>
  <c r="L116" i="11"/>
  <c r="I116" i="11"/>
  <c r="Z116" i="11" s="1"/>
  <c r="K115" i="11"/>
  <c r="J115" i="11"/>
  <c r="Z115" i="11"/>
  <c r="S115" i="11"/>
  <c r="L115" i="11"/>
  <c r="I115" i="11"/>
  <c r="K114" i="11"/>
  <c r="J114" i="11"/>
  <c r="S114" i="11"/>
  <c r="L114" i="11"/>
  <c r="I114" i="11"/>
  <c r="Z114" i="11" s="1"/>
  <c r="K113" i="11"/>
  <c r="J113" i="11"/>
  <c r="S113" i="11"/>
  <c r="L113" i="11"/>
  <c r="I113" i="11"/>
  <c r="Z113" i="11" s="1"/>
  <c r="K112" i="11"/>
  <c r="J112" i="11"/>
  <c r="S112" i="11"/>
  <c r="L112" i="11"/>
  <c r="I112" i="11"/>
  <c r="Z112" i="11" s="1"/>
  <c r="K111" i="11"/>
  <c r="J111" i="11"/>
  <c r="S111" i="11"/>
  <c r="L111" i="11"/>
  <c r="I111" i="11"/>
  <c r="Z111" i="11" s="1"/>
  <c r="K110" i="11"/>
  <c r="J110" i="11"/>
  <c r="Z110" i="11"/>
  <c r="S110" i="11"/>
  <c r="L110" i="11"/>
  <c r="I110" i="11"/>
  <c r="K109" i="11"/>
  <c r="J109" i="11"/>
  <c r="S109" i="11"/>
  <c r="L109" i="11"/>
  <c r="I109" i="11"/>
  <c r="Z109" i="11" s="1"/>
  <c r="K108" i="11"/>
  <c r="J108" i="11"/>
  <c r="S108" i="11"/>
  <c r="L108" i="11"/>
  <c r="I108" i="11"/>
  <c r="Z108" i="11" s="1"/>
  <c r="K107" i="11"/>
  <c r="J107" i="11"/>
  <c r="Z107" i="11"/>
  <c r="S107" i="11"/>
  <c r="L107" i="11"/>
  <c r="I107" i="11"/>
  <c r="K106" i="11"/>
  <c r="J106" i="11"/>
  <c r="S106" i="11"/>
  <c r="L106" i="11"/>
  <c r="I106" i="11"/>
  <c r="Z106" i="11" s="1"/>
  <c r="K105" i="11"/>
  <c r="J105" i="11"/>
  <c r="Z105" i="11"/>
  <c r="S105" i="11"/>
  <c r="L105" i="11"/>
  <c r="I105" i="11"/>
  <c r="K104" i="11"/>
  <c r="J104" i="11"/>
  <c r="Z104" i="11"/>
  <c r="S104" i="11"/>
  <c r="L104" i="11"/>
  <c r="I104" i="11"/>
  <c r="K103" i="11"/>
  <c r="J103" i="11"/>
  <c r="S103" i="11"/>
  <c r="L103" i="11"/>
  <c r="I103" i="11"/>
  <c r="Z103" i="11" s="1"/>
  <c r="K102" i="11"/>
  <c r="J102" i="11"/>
  <c r="S102" i="11"/>
  <c r="L102" i="11"/>
  <c r="I102" i="11"/>
  <c r="Z102" i="11" s="1"/>
  <c r="K101" i="11"/>
  <c r="J101" i="11"/>
  <c r="S101" i="11"/>
  <c r="L101" i="11"/>
  <c r="I101" i="11"/>
  <c r="Z101" i="11" s="1"/>
  <c r="K100" i="11"/>
  <c r="J100" i="11"/>
  <c r="Z100" i="11"/>
  <c r="S100" i="11"/>
  <c r="L100" i="11"/>
  <c r="I100" i="11"/>
  <c r="K99" i="11"/>
  <c r="J99" i="11"/>
  <c r="S99" i="11"/>
  <c r="L99" i="11"/>
  <c r="I99" i="11"/>
  <c r="Z99" i="11" s="1"/>
  <c r="K98" i="11"/>
  <c r="J98" i="11"/>
  <c r="S98" i="11"/>
  <c r="L98" i="11"/>
  <c r="I98" i="11"/>
  <c r="Z98" i="11" s="1"/>
  <c r="K97" i="11"/>
  <c r="J97" i="11"/>
  <c r="Z97" i="11"/>
  <c r="S97" i="11"/>
  <c r="L97" i="11"/>
  <c r="I97" i="11"/>
  <c r="K96" i="11"/>
  <c r="J96" i="11"/>
  <c r="S96" i="11"/>
  <c r="L96" i="11"/>
  <c r="I96" i="11"/>
  <c r="Z96" i="11" s="1"/>
  <c r="K95" i="11"/>
  <c r="J95" i="11"/>
  <c r="S95" i="11"/>
  <c r="L95" i="11"/>
  <c r="I95" i="11"/>
  <c r="Z95" i="11" s="1"/>
  <c r="K94" i="11"/>
  <c r="J94" i="11"/>
  <c r="Z94" i="11"/>
  <c r="S94" i="11"/>
  <c r="L94" i="11"/>
  <c r="I94" i="11"/>
  <c r="K93" i="11"/>
  <c r="J93" i="11"/>
  <c r="S93" i="11"/>
  <c r="L93" i="11"/>
  <c r="I93" i="11"/>
  <c r="Z93" i="11" s="1"/>
  <c r="K92" i="11"/>
  <c r="J92" i="11"/>
  <c r="S92" i="11"/>
  <c r="L92" i="11"/>
  <c r="I92" i="11"/>
  <c r="Z92" i="11" s="1"/>
  <c r="K91" i="11"/>
  <c r="J91" i="11"/>
  <c r="S91" i="11"/>
  <c r="L91" i="11"/>
  <c r="I91" i="11"/>
  <c r="Z91" i="11" s="1"/>
  <c r="K90" i="11"/>
  <c r="J90" i="11"/>
  <c r="S90" i="11"/>
  <c r="L90" i="11"/>
  <c r="I90" i="11"/>
  <c r="Z90" i="11" s="1"/>
  <c r="K89" i="11"/>
  <c r="J89" i="11"/>
  <c r="Z89" i="11"/>
  <c r="S89" i="11"/>
  <c r="L89" i="11"/>
  <c r="I89" i="11"/>
  <c r="K88" i="11"/>
  <c r="J88" i="11"/>
  <c r="Z88" i="11"/>
  <c r="S88" i="11"/>
  <c r="L88" i="11"/>
  <c r="I88" i="11"/>
  <c r="K87" i="11"/>
  <c r="J87" i="11"/>
  <c r="S87" i="11"/>
  <c r="L87" i="11"/>
  <c r="I87" i="11"/>
  <c r="Z87" i="11" s="1"/>
  <c r="K86" i="11"/>
  <c r="J86" i="11"/>
  <c r="S86" i="11"/>
  <c r="L86" i="11"/>
  <c r="I86" i="11"/>
  <c r="Z86" i="11" s="1"/>
  <c r="K85" i="11"/>
  <c r="J85" i="11"/>
  <c r="S85" i="11"/>
  <c r="L85" i="11"/>
  <c r="I85" i="11"/>
  <c r="Z85" i="11" s="1"/>
  <c r="V82" i="11"/>
  <c r="I56" i="11" s="1"/>
  <c r="M82" i="11"/>
  <c r="F56" i="11" s="1"/>
  <c r="K81" i="11"/>
  <c r="J81" i="11"/>
  <c r="S81" i="11"/>
  <c r="L81" i="11"/>
  <c r="I81" i="11"/>
  <c r="Z81" i="11" s="1"/>
  <c r="K80" i="11"/>
  <c r="J80" i="11"/>
  <c r="Z80" i="11"/>
  <c r="S80" i="11"/>
  <c r="L80" i="11"/>
  <c r="I80" i="11"/>
  <c r="K79" i="11"/>
  <c r="H29" i="11" s="1"/>
  <c r="P29" i="11" s="1"/>
  <c r="J79" i="11"/>
  <c r="Z79" i="11"/>
  <c r="S79" i="11"/>
  <c r="L79" i="11"/>
  <c r="I79" i="11"/>
  <c r="K78" i="11"/>
  <c r="J78" i="11"/>
  <c r="S78" i="11"/>
  <c r="L78" i="11"/>
  <c r="I78" i="11"/>
  <c r="Z78" i="11" s="1"/>
  <c r="V119" i="10"/>
  <c r="I58" i="10" s="1"/>
  <c r="M119" i="10"/>
  <c r="F58" i="10" s="1"/>
  <c r="K118" i="10"/>
  <c r="J118" i="10"/>
  <c r="Z118" i="10"/>
  <c r="S118" i="10"/>
  <c r="L118" i="10"/>
  <c r="I118" i="10"/>
  <c r="K117" i="10"/>
  <c r="J117" i="10"/>
  <c r="S117" i="10"/>
  <c r="L117" i="10"/>
  <c r="I117" i="10"/>
  <c r="Z117" i="10" s="1"/>
  <c r="K116" i="10"/>
  <c r="J116" i="10"/>
  <c r="S116" i="10"/>
  <c r="L116" i="10"/>
  <c r="I116" i="10"/>
  <c r="Z116" i="10" s="1"/>
  <c r="K115" i="10"/>
  <c r="J115" i="10"/>
  <c r="Z115" i="10"/>
  <c r="S115" i="10"/>
  <c r="L115" i="10"/>
  <c r="I115" i="10"/>
  <c r="K114" i="10"/>
  <c r="J114" i="10"/>
  <c r="S114" i="10"/>
  <c r="L114" i="10"/>
  <c r="I114" i="10"/>
  <c r="Z114" i="10" s="1"/>
  <c r="K113" i="10"/>
  <c r="J113" i="10"/>
  <c r="S113" i="10"/>
  <c r="L113" i="10"/>
  <c r="I113" i="10"/>
  <c r="Z113" i="10" s="1"/>
  <c r="K112" i="10"/>
  <c r="J112" i="10"/>
  <c r="S112" i="10"/>
  <c r="L112" i="10"/>
  <c r="I112" i="10"/>
  <c r="Z112" i="10" s="1"/>
  <c r="K111" i="10"/>
  <c r="J111" i="10"/>
  <c r="S111" i="10"/>
  <c r="L111" i="10"/>
  <c r="I111" i="10"/>
  <c r="Z111" i="10" s="1"/>
  <c r="K110" i="10"/>
  <c r="J110" i="10"/>
  <c r="Z110" i="10"/>
  <c r="S110" i="10"/>
  <c r="L110" i="10"/>
  <c r="I110" i="10"/>
  <c r="I119" i="10" s="1"/>
  <c r="G58" i="10" s="1"/>
  <c r="K109" i="10"/>
  <c r="J109" i="10"/>
  <c r="Z109" i="10"/>
  <c r="S109" i="10"/>
  <c r="L109" i="10"/>
  <c r="I109" i="10"/>
  <c r="V106" i="10"/>
  <c r="I57" i="10" s="1"/>
  <c r="M106" i="10"/>
  <c r="F57" i="10" s="1"/>
  <c r="K105" i="10"/>
  <c r="J105" i="10"/>
  <c r="S105" i="10"/>
  <c r="S106" i="10" s="1"/>
  <c r="H57" i="10" s="1"/>
  <c r="L105" i="10"/>
  <c r="L106" i="10" s="1"/>
  <c r="E57" i="10" s="1"/>
  <c r="I105" i="10"/>
  <c r="Z105" i="10" s="1"/>
  <c r="V102" i="10"/>
  <c r="M102" i="10"/>
  <c r="F56" i="10" s="1"/>
  <c r="K101" i="10"/>
  <c r="J101" i="10"/>
  <c r="S101" i="10"/>
  <c r="L101" i="10"/>
  <c r="I101" i="10"/>
  <c r="Z101" i="10" s="1"/>
  <c r="K100" i="10"/>
  <c r="J100" i="10"/>
  <c r="S100" i="10"/>
  <c r="L100" i="10"/>
  <c r="I100" i="10"/>
  <c r="Z100" i="10" s="1"/>
  <c r="K99" i="10"/>
  <c r="J99" i="10"/>
  <c r="Z99" i="10"/>
  <c r="S99" i="10"/>
  <c r="L99" i="10"/>
  <c r="I99" i="10"/>
  <c r="K98" i="10"/>
  <c r="J98" i="10"/>
  <c r="S98" i="10"/>
  <c r="L98" i="10"/>
  <c r="I98" i="10"/>
  <c r="Z98" i="10" s="1"/>
  <c r="K97" i="10"/>
  <c r="H29" i="10" s="1"/>
  <c r="P29" i="10" s="1"/>
  <c r="J97" i="10"/>
  <c r="S97" i="10"/>
  <c r="L97" i="10"/>
  <c r="I97" i="10"/>
  <c r="Z97" i="10" s="1"/>
  <c r="K96" i="10"/>
  <c r="J96" i="10"/>
  <c r="Z96" i="10"/>
  <c r="S96" i="10"/>
  <c r="L96" i="10"/>
  <c r="I96" i="10"/>
  <c r="K95" i="10"/>
  <c r="J95" i="10"/>
  <c r="S95" i="10"/>
  <c r="L95" i="10"/>
  <c r="I95" i="10"/>
  <c r="Z95" i="10" s="1"/>
  <c r="K94" i="10"/>
  <c r="J94" i="10"/>
  <c r="Z94" i="10"/>
  <c r="S94" i="10"/>
  <c r="L94" i="10"/>
  <c r="I94" i="10"/>
  <c r="K93" i="10"/>
  <c r="J93" i="10"/>
  <c r="Z93" i="10"/>
  <c r="S93" i="10"/>
  <c r="L93" i="10"/>
  <c r="I93" i="10"/>
  <c r="K92" i="10"/>
  <c r="J92" i="10"/>
  <c r="S92" i="10"/>
  <c r="L92" i="10"/>
  <c r="I92" i="10"/>
  <c r="Z92" i="10" s="1"/>
  <c r="K91" i="10"/>
  <c r="J91" i="10"/>
  <c r="S91" i="10"/>
  <c r="L91" i="10"/>
  <c r="I91" i="10"/>
  <c r="Z91" i="10" s="1"/>
  <c r="K90" i="10"/>
  <c r="J90" i="10"/>
  <c r="S90" i="10"/>
  <c r="L90" i="10"/>
  <c r="I90" i="10"/>
  <c r="Z90" i="10" s="1"/>
  <c r="K89" i="10"/>
  <c r="J89" i="10"/>
  <c r="Z89" i="10"/>
  <c r="S89" i="10"/>
  <c r="L89" i="10"/>
  <c r="I89" i="10"/>
  <c r="K88" i="10"/>
  <c r="J88" i="10"/>
  <c r="S88" i="10"/>
  <c r="L88" i="10"/>
  <c r="I88" i="10"/>
  <c r="Z88" i="10" s="1"/>
  <c r="K87" i="10"/>
  <c r="J87" i="10"/>
  <c r="S87" i="10"/>
  <c r="L87" i="10"/>
  <c r="I87" i="10"/>
  <c r="Z87" i="10" s="1"/>
  <c r="K86" i="10"/>
  <c r="J86" i="10"/>
  <c r="Z86" i="10"/>
  <c r="S86" i="10"/>
  <c r="L86" i="10"/>
  <c r="I86" i="10"/>
  <c r="K85" i="10"/>
  <c r="J85" i="10"/>
  <c r="S85" i="10"/>
  <c r="L85" i="10"/>
  <c r="I85" i="10"/>
  <c r="Z85" i="10" s="1"/>
  <c r="K84" i="10"/>
  <c r="J84" i="10"/>
  <c r="S84" i="10"/>
  <c r="L84" i="10"/>
  <c r="I84" i="10"/>
  <c r="Z84" i="10" s="1"/>
  <c r="K83" i="10"/>
  <c r="J83" i="10"/>
  <c r="Z83" i="10"/>
  <c r="S83" i="10"/>
  <c r="L83" i="10"/>
  <c r="I83" i="10"/>
  <c r="K82" i="10"/>
  <c r="J82" i="10"/>
  <c r="S82" i="10"/>
  <c r="L82" i="10"/>
  <c r="I82" i="10"/>
  <c r="Z82" i="10" s="1"/>
  <c r="K81" i="10"/>
  <c r="J81" i="10"/>
  <c r="S81" i="10"/>
  <c r="L81" i="10"/>
  <c r="I81" i="10"/>
  <c r="Z81" i="10" s="1"/>
  <c r="K80" i="10"/>
  <c r="J80" i="10"/>
  <c r="S80" i="10"/>
  <c r="L80" i="10"/>
  <c r="I80" i="10"/>
  <c r="Z80" i="10" s="1"/>
  <c r="K79" i="10"/>
  <c r="J79" i="10"/>
  <c r="S79" i="10"/>
  <c r="L79" i="10"/>
  <c r="I79" i="10"/>
  <c r="Z79" i="10" s="1"/>
  <c r="K78" i="10"/>
  <c r="J78" i="10"/>
  <c r="Z78" i="10"/>
  <c r="S78" i="10"/>
  <c r="L78" i="10"/>
  <c r="I78" i="10"/>
  <c r="V233" i="9"/>
  <c r="I66" i="9" s="1"/>
  <c r="K232" i="9"/>
  <c r="J232" i="9"/>
  <c r="S232" i="9"/>
  <c r="L232" i="9"/>
  <c r="I232" i="9"/>
  <c r="Z232" i="9" s="1"/>
  <c r="K231" i="9"/>
  <c r="J231" i="9"/>
  <c r="S231" i="9"/>
  <c r="L231" i="9"/>
  <c r="I231" i="9"/>
  <c r="Z231" i="9" s="1"/>
  <c r="K230" i="9"/>
  <c r="J230" i="9"/>
  <c r="S230" i="9"/>
  <c r="L230" i="9"/>
  <c r="I230" i="9"/>
  <c r="Z230" i="9" s="1"/>
  <c r="K229" i="9"/>
  <c r="J229" i="9"/>
  <c r="Z229" i="9"/>
  <c r="S229" i="9"/>
  <c r="L229" i="9"/>
  <c r="I229" i="9"/>
  <c r="K228" i="9"/>
  <c r="J228" i="9"/>
  <c r="S228" i="9"/>
  <c r="L228" i="9"/>
  <c r="I228" i="9"/>
  <c r="Z228" i="9" s="1"/>
  <c r="K227" i="9"/>
  <c r="J227" i="9"/>
  <c r="Z227" i="9"/>
  <c r="S227" i="9"/>
  <c r="L227" i="9"/>
  <c r="I227" i="9"/>
  <c r="K226" i="9"/>
  <c r="J226" i="9"/>
  <c r="S226" i="9"/>
  <c r="L226" i="9"/>
  <c r="I226" i="9"/>
  <c r="Z226" i="9" s="1"/>
  <c r="K225" i="9"/>
  <c r="J225" i="9"/>
  <c r="S225" i="9"/>
  <c r="M225" i="9"/>
  <c r="M233" i="9" s="1"/>
  <c r="F66" i="9" s="1"/>
  <c r="L225" i="9"/>
  <c r="I225" i="9"/>
  <c r="Z225" i="9" s="1"/>
  <c r="K224" i="9"/>
  <c r="J224" i="9"/>
  <c r="S224" i="9"/>
  <c r="L224" i="9"/>
  <c r="I224" i="9"/>
  <c r="Z224" i="9" s="1"/>
  <c r="I65" i="9"/>
  <c r="F65" i="9"/>
  <c r="V221" i="9"/>
  <c r="M221" i="9"/>
  <c r="K220" i="9"/>
  <c r="J220" i="9"/>
  <c r="S220" i="9"/>
  <c r="L220" i="9"/>
  <c r="I220" i="9"/>
  <c r="Z220" i="9" s="1"/>
  <c r="K219" i="9"/>
  <c r="J219" i="9"/>
  <c r="S219" i="9"/>
  <c r="L219" i="9"/>
  <c r="I219" i="9"/>
  <c r="Z219" i="9" s="1"/>
  <c r="K218" i="9"/>
  <c r="J218" i="9"/>
  <c r="Z218" i="9"/>
  <c r="S218" i="9"/>
  <c r="L218" i="9"/>
  <c r="I218" i="9"/>
  <c r="K217" i="9"/>
  <c r="J217" i="9"/>
  <c r="Z217" i="9"/>
  <c r="S217" i="9"/>
  <c r="L217" i="9"/>
  <c r="I217" i="9"/>
  <c r="K216" i="9"/>
  <c r="J216" i="9"/>
  <c r="S216" i="9"/>
  <c r="L216" i="9"/>
  <c r="I216" i="9"/>
  <c r="Z216" i="9" s="1"/>
  <c r="K215" i="9"/>
  <c r="J215" i="9"/>
  <c r="S215" i="9"/>
  <c r="L215" i="9"/>
  <c r="I215" i="9"/>
  <c r="Z215" i="9" s="1"/>
  <c r="K214" i="9"/>
  <c r="J214" i="9"/>
  <c r="Z214" i="9"/>
  <c r="S214" i="9"/>
  <c r="L214" i="9"/>
  <c r="I214" i="9"/>
  <c r="K213" i="9"/>
  <c r="J213" i="9"/>
  <c r="S213" i="9"/>
  <c r="L213" i="9"/>
  <c r="I213" i="9"/>
  <c r="Z213" i="9" s="1"/>
  <c r="K212" i="9"/>
  <c r="J212" i="9"/>
  <c r="Z212" i="9"/>
  <c r="S212" i="9"/>
  <c r="L212" i="9"/>
  <c r="I212" i="9"/>
  <c r="K211" i="9"/>
  <c r="J211" i="9"/>
  <c r="S211" i="9"/>
  <c r="L211" i="9"/>
  <c r="I211" i="9"/>
  <c r="Z211" i="9" s="1"/>
  <c r="K210" i="9"/>
  <c r="J210" i="9"/>
  <c r="S210" i="9"/>
  <c r="L210" i="9"/>
  <c r="I210" i="9"/>
  <c r="Z210" i="9" s="1"/>
  <c r="K209" i="9"/>
  <c r="J209" i="9"/>
  <c r="S209" i="9"/>
  <c r="L209" i="9"/>
  <c r="I209" i="9"/>
  <c r="Z209" i="9" s="1"/>
  <c r="K208" i="9"/>
  <c r="J208" i="9"/>
  <c r="S208" i="9"/>
  <c r="L208" i="9"/>
  <c r="I208" i="9"/>
  <c r="Z208" i="9" s="1"/>
  <c r="K207" i="9"/>
  <c r="J207" i="9"/>
  <c r="Z207" i="9"/>
  <c r="S207" i="9"/>
  <c r="L207" i="9"/>
  <c r="I207" i="9"/>
  <c r="K206" i="9"/>
  <c r="J206" i="9"/>
  <c r="Z206" i="9"/>
  <c r="S206" i="9"/>
  <c r="L206" i="9"/>
  <c r="I206" i="9"/>
  <c r="K205" i="9"/>
  <c r="J205" i="9"/>
  <c r="S205" i="9"/>
  <c r="L205" i="9"/>
  <c r="I205" i="9"/>
  <c r="Z205" i="9" s="1"/>
  <c r="K204" i="9"/>
  <c r="J204" i="9"/>
  <c r="Z204" i="9"/>
  <c r="S204" i="9"/>
  <c r="L204" i="9"/>
  <c r="I204" i="9"/>
  <c r="K203" i="9"/>
  <c r="J203" i="9"/>
  <c r="S203" i="9"/>
  <c r="L203" i="9"/>
  <c r="I203" i="9"/>
  <c r="Z203" i="9" s="1"/>
  <c r="V200" i="9"/>
  <c r="I64" i="9" s="1"/>
  <c r="K199" i="9"/>
  <c r="J199" i="9"/>
  <c r="S199" i="9"/>
  <c r="L199" i="9"/>
  <c r="I199" i="9"/>
  <c r="Z199" i="9" s="1"/>
  <c r="K198" i="9"/>
  <c r="J198" i="9"/>
  <c r="Z198" i="9"/>
  <c r="S198" i="9"/>
  <c r="L198" i="9"/>
  <c r="I198" i="9"/>
  <c r="K197" i="9"/>
  <c r="J197" i="9"/>
  <c r="Z197" i="9"/>
  <c r="S197" i="9"/>
  <c r="L197" i="9"/>
  <c r="I197" i="9"/>
  <c r="K196" i="9"/>
  <c r="J196" i="9"/>
  <c r="S196" i="9"/>
  <c r="L196" i="9"/>
  <c r="I196" i="9"/>
  <c r="Z196" i="9" s="1"/>
  <c r="K195" i="9"/>
  <c r="J195" i="9"/>
  <c r="S195" i="9"/>
  <c r="L195" i="9"/>
  <c r="I195" i="9"/>
  <c r="Z195" i="9" s="1"/>
  <c r="K194" i="9"/>
  <c r="J194" i="9"/>
  <c r="Z194" i="9"/>
  <c r="S194" i="9"/>
  <c r="L194" i="9"/>
  <c r="I194" i="9"/>
  <c r="K193" i="9"/>
  <c r="J193" i="9"/>
  <c r="S193" i="9"/>
  <c r="L193" i="9"/>
  <c r="I193" i="9"/>
  <c r="Z193" i="9" s="1"/>
  <c r="K192" i="9"/>
  <c r="J192" i="9"/>
  <c r="Z192" i="9"/>
  <c r="S192" i="9"/>
  <c r="L192" i="9"/>
  <c r="I192" i="9"/>
  <c r="K191" i="9"/>
  <c r="J191" i="9"/>
  <c r="S191" i="9"/>
  <c r="L191" i="9"/>
  <c r="I191" i="9"/>
  <c r="Z191" i="9" s="1"/>
  <c r="K190" i="9"/>
  <c r="J190" i="9"/>
  <c r="S190" i="9"/>
  <c r="L190" i="9"/>
  <c r="I190" i="9"/>
  <c r="Z190" i="9" s="1"/>
  <c r="K189" i="9"/>
  <c r="J189" i="9"/>
  <c r="S189" i="9"/>
  <c r="L189" i="9"/>
  <c r="I189" i="9"/>
  <c r="Z189" i="9" s="1"/>
  <c r="K188" i="9"/>
  <c r="J188" i="9"/>
  <c r="S188" i="9"/>
  <c r="L188" i="9"/>
  <c r="I188" i="9"/>
  <c r="Z188" i="9" s="1"/>
  <c r="K187" i="9"/>
  <c r="J187" i="9"/>
  <c r="Z187" i="9"/>
  <c r="S187" i="9"/>
  <c r="L187" i="9"/>
  <c r="I187" i="9"/>
  <c r="K186" i="9"/>
  <c r="J186" i="9"/>
  <c r="S186" i="9"/>
  <c r="L186" i="9"/>
  <c r="I186" i="9"/>
  <c r="Z186" i="9" s="1"/>
  <c r="K185" i="9"/>
  <c r="J185" i="9"/>
  <c r="S185" i="9"/>
  <c r="L185" i="9"/>
  <c r="I185" i="9"/>
  <c r="Z185" i="9" s="1"/>
  <c r="K184" i="9"/>
  <c r="J184" i="9"/>
  <c r="Z184" i="9"/>
  <c r="S184" i="9"/>
  <c r="L184" i="9"/>
  <c r="I184" i="9"/>
  <c r="K183" i="9"/>
  <c r="J183" i="9"/>
  <c r="S183" i="9"/>
  <c r="L183" i="9"/>
  <c r="I183" i="9"/>
  <c r="Z183" i="9" s="1"/>
  <c r="K182" i="9"/>
  <c r="J182" i="9"/>
  <c r="Z182" i="9"/>
  <c r="S182" i="9"/>
  <c r="L182" i="9"/>
  <c r="I182" i="9"/>
  <c r="K181" i="9"/>
  <c r="J181" i="9"/>
  <c r="Z181" i="9"/>
  <c r="S181" i="9"/>
  <c r="L181" i="9"/>
  <c r="I181" i="9"/>
  <c r="K180" i="9"/>
  <c r="J180" i="9"/>
  <c r="S180" i="9"/>
  <c r="L180" i="9"/>
  <c r="I180" i="9"/>
  <c r="Z180" i="9" s="1"/>
  <c r="K179" i="9"/>
  <c r="J179" i="9"/>
  <c r="S179" i="9"/>
  <c r="M179" i="9"/>
  <c r="M200" i="9" s="1"/>
  <c r="F64" i="9" s="1"/>
  <c r="L179" i="9"/>
  <c r="I179" i="9"/>
  <c r="Z179" i="9" s="1"/>
  <c r="K178" i="9"/>
  <c r="J178" i="9"/>
  <c r="Z178" i="9"/>
  <c r="S178" i="9"/>
  <c r="L178" i="9"/>
  <c r="I178" i="9"/>
  <c r="K177" i="9"/>
  <c r="J177" i="9"/>
  <c r="S177" i="9"/>
  <c r="L177" i="9"/>
  <c r="I177" i="9"/>
  <c r="Z177" i="9" s="1"/>
  <c r="K176" i="9"/>
  <c r="J176" i="9"/>
  <c r="S176" i="9"/>
  <c r="L176" i="9"/>
  <c r="I176" i="9"/>
  <c r="Z176" i="9" s="1"/>
  <c r="K175" i="9"/>
  <c r="J175" i="9"/>
  <c r="S175" i="9"/>
  <c r="L175" i="9"/>
  <c r="I175" i="9"/>
  <c r="Z175" i="9" s="1"/>
  <c r="K174" i="9"/>
  <c r="J174" i="9"/>
  <c r="Z174" i="9"/>
  <c r="S174" i="9"/>
  <c r="L174" i="9"/>
  <c r="I174" i="9"/>
  <c r="K173" i="9"/>
  <c r="J173" i="9"/>
  <c r="Z173" i="9"/>
  <c r="S173" i="9"/>
  <c r="L173" i="9"/>
  <c r="I173" i="9"/>
  <c r="K172" i="9"/>
  <c r="J172" i="9"/>
  <c r="S172" i="9"/>
  <c r="L172" i="9"/>
  <c r="I172" i="9"/>
  <c r="Z172" i="9" s="1"/>
  <c r="K171" i="9"/>
  <c r="J171" i="9"/>
  <c r="S171" i="9"/>
  <c r="L171" i="9"/>
  <c r="I171" i="9"/>
  <c r="Z171" i="9" s="1"/>
  <c r="K170" i="9"/>
  <c r="J170" i="9"/>
  <c r="Z170" i="9"/>
  <c r="S170" i="9"/>
  <c r="L170" i="9"/>
  <c r="I170" i="9"/>
  <c r="K169" i="9"/>
  <c r="J169" i="9"/>
  <c r="S169" i="9"/>
  <c r="L169" i="9"/>
  <c r="I169" i="9"/>
  <c r="Z169" i="9" s="1"/>
  <c r="K168" i="9"/>
  <c r="J168" i="9"/>
  <c r="Z168" i="9"/>
  <c r="S168" i="9"/>
  <c r="L168" i="9"/>
  <c r="I168" i="9"/>
  <c r="K167" i="9"/>
  <c r="J167" i="9"/>
  <c r="S167" i="9"/>
  <c r="L167" i="9"/>
  <c r="I167" i="9"/>
  <c r="Z167" i="9" s="1"/>
  <c r="I63" i="9"/>
  <c r="F63" i="9"/>
  <c r="V164" i="9"/>
  <c r="M164" i="9"/>
  <c r="K163" i="9"/>
  <c r="J163" i="9"/>
  <c r="S163" i="9"/>
  <c r="L163" i="9"/>
  <c r="I163" i="9"/>
  <c r="Z163" i="9" s="1"/>
  <c r="K162" i="9"/>
  <c r="J162" i="9"/>
  <c r="Z162" i="9"/>
  <c r="S162" i="9"/>
  <c r="L162" i="9"/>
  <c r="I162" i="9"/>
  <c r="K161" i="9"/>
  <c r="J161" i="9"/>
  <c r="Z161" i="9"/>
  <c r="S161" i="9"/>
  <c r="L161" i="9"/>
  <c r="I161" i="9"/>
  <c r="K160" i="9"/>
  <c r="J160" i="9"/>
  <c r="S160" i="9"/>
  <c r="L160" i="9"/>
  <c r="I160" i="9"/>
  <c r="Z160" i="9" s="1"/>
  <c r="K159" i="9"/>
  <c r="J159" i="9"/>
  <c r="Z159" i="9"/>
  <c r="S159" i="9"/>
  <c r="L159" i="9"/>
  <c r="I159" i="9"/>
  <c r="K158" i="9"/>
  <c r="J158" i="9"/>
  <c r="S158" i="9"/>
  <c r="L158" i="9"/>
  <c r="I158" i="9"/>
  <c r="Z158" i="9" s="1"/>
  <c r="K157" i="9"/>
  <c r="J157" i="9"/>
  <c r="S157" i="9"/>
  <c r="L157" i="9"/>
  <c r="I157" i="9"/>
  <c r="Z157" i="9" s="1"/>
  <c r="K156" i="9"/>
  <c r="J156" i="9"/>
  <c r="Z156" i="9"/>
  <c r="S156" i="9"/>
  <c r="L156" i="9"/>
  <c r="I156" i="9"/>
  <c r="K155" i="9"/>
  <c r="J155" i="9"/>
  <c r="S155" i="9"/>
  <c r="L155" i="9"/>
  <c r="I155" i="9"/>
  <c r="Z155" i="9" s="1"/>
  <c r="K154" i="9"/>
  <c r="J154" i="9"/>
  <c r="S154" i="9"/>
  <c r="S164" i="9" s="1"/>
  <c r="H63" i="9" s="1"/>
  <c r="L154" i="9"/>
  <c r="I154" i="9"/>
  <c r="I62" i="9"/>
  <c r="V151" i="9"/>
  <c r="K150" i="9"/>
  <c r="J150" i="9"/>
  <c r="S150" i="9"/>
  <c r="L150" i="9"/>
  <c r="I150" i="9"/>
  <c r="Z150" i="9" s="1"/>
  <c r="K149" i="9"/>
  <c r="J149" i="9"/>
  <c r="S149" i="9"/>
  <c r="L149" i="9"/>
  <c r="I149" i="9"/>
  <c r="Z149" i="9" s="1"/>
  <c r="K148" i="9"/>
  <c r="J148" i="9"/>
  <c r="S148" i="9"/>
  <c r="L148" i="9"/>
  <c r="I148" i="9"/>
  <c r="Z148" i="9" s="1"/>
  <c r="K147" i="9"/>
  <c r="J147" i="9"/>
  <c r="S147" i="9"/>
  <c r="L147" i="9"/>
  <c r="I147" i="9"/>
  <c r="Z147" i="9" s="1"/>
  <c r="K146" i="9"/>
  <c r="J146" i="9"/>
  <c r="S146" i="9"/>
  <c r="L146" i="9"/>
  <c r="I146" i="9"/>
  <c r="Z146" i="9" s="1"/>
  <c r="K145" i="9"/>
  <c r="J145" i="9"/>
  <c r="S145" i="9"/>
  <c r="L145" i="9"/>
  <c r="I145" i="9"/>
  <c r="Z145" i="9" s="1"/>
  <c r="K144" i="9"/>
  <c r="J144" i="9"/>
  <c r="S144" i="9"/>
  <c r="L144" i="9"/>
  <c r="I144" i="9"/>
  <c r="Z144" i="9" s="1"/>
  <c r="K143" i="9"/>
  <c r="J143" i="9"/>
  <c r="S143" i="9"/>
  <c r="M143" i="9"/>
  <c r="M151" i="9" s="1"/>
  <c r="F62" i="9" s="1"/>
  <c r="L143" i="9"/>
  <c r="I143" i="9"/>
  <c r="Z143" i="9" s="1"/>
  <c r="K142" i="9"/>
  <c r="J142" i="9"/>
  <c r="Z142" i="9"/>
  <c r="S142" i="9"/>
  <c r="L142" i="9"/>
  <c r="I142" i="9"/>
  <c r="K141" i="9"/>
  <c r="J141" i="9"/>
  <c r="Z141" i="9"/>
  <c r="S141" i="9"/>
  <c r="L141" i="9"/>
  <c r="I141" i="9"/>
  <c r="K140" i="9"/>
  <c r="J140" i="9"/>
  <c r="S140" i="9"/>
  <c r="L140" i="9"/>
  <c r="I140" i="9"/>
  <c r="Z140" i="9" s="1"/>
  <c r="K139" i="9"/>
  <c r="J139" i="9"/>
  <c r="S139" i="9"/>
  <c r="L139" i="9"/>
  <c r="I139" i="9"/>
  <c r="Z139" i="9" s="1"/>
  <c r="K138" i="9"/>
  <c r="J138" i="9"/>
  <c r="S138" i="9"/>
  <c r="L138" i="9"/>
  <c r="I138" i="9"/>
  <c r="Z138" i="9" s="1"/>
  <c r="K137" i="9"/>
  <c r="J137" i="9"/>
  <c r="S137" i="9"/>
  <c r="L137" i="9"/>
  <c r="I137" i="9"/>
  <c r="Z137" i="9" s="1"/>
  <c r="K136" i="9"/>
  <c r="J136" i="9"/>
  <c r="Z136" i="9"/>
  <c r="S136" i="9"/>
  <c r="L136" i="9"/>
  <c r="I136" i="9"/>
  <c r="K135" i="9"/>
  <c r="J135" i="9"/>
  <c r="S135" i="9"/>
  <c r="L135" i="9"/>
  <c r="I135" i="9"/>
  <c r="Z135" i="9" s="1"/>
  <c r="K134" i="9"/>
  <c r="J134" i="9"/>
  <c r="S134" i="9"/>
  <c r="L134" i="9"/>
  <c r="I134" i="9"/>
  <c r="Z134" i="9" s="1"/>
  <c r="K133" i="9"/>
  <c r="J133" i="9"/>
  <c r="S133" i="9"/>
  <c r="L133" i="9"/>
  <c r="I133" i="9"/>
  <c r="Z133" i="9" s="1"/>
  <c r="K132" i="9"/>
  <c r="J132" i="9"/>
  <c r="S132" i="9"/>
  <c r="L132" i="9"/>
  <c r="I132" i="9"/>
  <c r="Z132" i="9" s="1"/>
  <c r="K131" i="9"/>
  <c r="J131" i="9"/>
  <c r="Z131" i="9"/>
  <c r="S131" i="9"/>
  <c r="L131" i="9"/>
  <c r="I131" i="9"/>
  <c r="K130" i="9"/>
  <c r="J130" i="9"/>
  <c r="S130" i="9"/>
  <c r="L130" i="9"/>
  <c r="I130" i="9"/>
  <c r="Z130" i="9" s="1"/>
  <c r="K129" i="9"/>
  <c r="J129" i="9"/>
  <c r="S129" i="9"/>
  <c r="L129" i="9"/>
  <c r="I129" i="9"/>
  <c r="Z129" i="9" s="1"/>
  <c r="K128" i="9"/>
  <c r="J128" i="9"/>
  <c r="Z128" i="9"/>
  <c r="S128" i="9"/>
  <c r="L128" i="9"/>
  <c r="I128" i="9"/>
  <c r="K127" i="9"/>
  <c r="J127" i="9"/>
  <c r="S127" i="9"/>
  <c r="L127" i="9"/>
  <c r="I127" i="9"/>
  <c r="Z127" i="9" s="1"/>
  <c r="K126" i="9"/>
  <c r="J126" i="9"/>
  <c r="Z126" i="9"/>
  <c r="S126" i="9"/>
  <c r="L126" i="9"/>
  <c r="L151" i="9" s="1"/>
  <c r="E62" i="9" s="1"/>
  <c r="I126" i="9"/>
  <c r="V123" i="9"/>
  <c r="I61" i="9" s="1"/>
  <c r="K122" i="9"/>
  <c r="J122" i="9"/>
  <c r="Z122" i="9"/>
  <c r="S122" i="9"/>
  <c r="L122" i="9"/>
  <c r="I122" i="9"/>
  <c r="K121" i="9"/>
  <c r="J121" i="9"/>
  <c r="Z121" i="9"/>
  <c r="S121" i="9"/>
  <c r="L121" i="9"/>
  <c r="I121" i="9"/>
  <c r="K120" i="9"/>
  <c r="J120" i="9"/>
  <c r="S120" i="9"/>
  <c r="L120" i="9"/>
  <c r="I120" i="9"/>
  <c r="Z120" i="9" s="1"/>
  <c r="K119" i="9"/>
  <c r="J119" i="9"/>
  <c r="Z119" i="9"/>
  <c r="S119" i="9"/>
  <c r="L119" i="9"/>
  <c r="I119" i="9"/>
  <c r="K118" i="9"/>
  <c r="J118" i="9"/>
  <c r="S118" i="9"/>
  <c r="L118" i="9"/>
  <c r="I118" i="9"/>
  <c r="Z118" i="9" s="1"/>
  <c r="K117" i="9"/>
  <c r="J117" i="9"/>
  <c r="Z117" i="9"/>
  <c r="S117" i="9"/>
  <c r="L117" i="9"/>
  <c r="I117" i="9"/>
  <c r="K116" i="9"/>
  <c r="J116" i="9"/>
  <c r="Z116" i="9"/>
  <c r="S116" i="9"/>
  <c r="L116" i="9"/>
  <c r="I116" i="9"/>
  <c r="K115" i="9"/>
  <c r="J115" i="9"/>
  <c r="S115" i="9"/>
  <c r="L115" i="9"/>
  <c r="I115" i="9"/>
  <c r="Z115" i="9" s="1"/>
  <c r="K114" i="9"/>
  <c r="J114" i="9"/>
  <c r="S114" i="9"/>
  <c r="M114" i="9"/>
  <c r="L114" i="9"/>
  <c r="I114" i="9"/>
  <c r="Z114" i="9" s="1"/>
  <c r="K113" i="9"/>
  <c r="J113" i="9"/>
  <c r="S113" i="9"/>
  <c r="L113" i="9"/>
  <c r="I113" i="9"/>
  <c r="Z113" i="9" s="1"/>
  <c r="K112" i="9"/>
  <c r="J112" i="9"/>
  <c r="S112" i="9"/>
  <c r="M112" i="9"/>
  <c r="M123" i="9" s="1"/>
  <c r="F61" i="9" s="1"/>
  <c r="L112" i="9"/>
  <c r="I112" i="9"/>
  <c r="Z112" i="9" s="1"/>
  <c r="K111" i="9"/>
  <c r="J111" i="9"/>
  <c r="S111" i="9"/>
  <c r="L111" i="9"/>
  <c r="I111" i="9"/>
  <c r="Z111" i="9" s="1"/>
  <c r="K110" i="9"/>
  <c r="J110" i="9"/>
  <c r="S110" i="9"/>
  <c r="L110" i="9"/>
  <c r="I110" i="9"/>
  <c r="V107" i="9"/>
  <c r="K106" i="9"/>
  <c r="J106" i="9"/>
  <c r="S106" i="9"/>
  <c r="L106" i="9"/>
  <c r="I106" i="9"/>
  <c r="Z106" i="9" s="1"/>
  <c r="K105" i="9"/>
  <c r="J105" i="9"/>
  <c r="S105" i="9"/>
  <c r="L105" i="9"/>
  <c r="I105" i="9"/>
  <c r="Z105" i="9" s="1"/>
  <c r="K104" i="9"/>
  <c r="J104" i="9"/>
  <c r="Z104" i="9"/>
  <c r="S104" i="9"/>
  <c r="L104" i="9"/>
  <c r="I104" i="9"/>
  <c r="K103" i="9"/>
  <c r="J103" i="9"/>
  <c r="S103" i="9"/>
  <c r="L103" i="9"/>
  <c r="I103" i="9"/>
  <c r="Z103" i="9" s="1"/>
  <c r="K102" i="9"/>
  <c r="J102" i="9"/>
  <c r="Z102" i="9"/>
  <c r="S102" i="9"/>
  <c r="L102" i="9"/>
  <c r="I102" i="9"/>
  <c r="K101" i="9"/>
  <c r="J101" i="9"/>
  <c r="S101" i="9"/>
  <c r="M101" i="9"/>
  <c r="L101" i="9"/>
  <c r="I101" i="9"/>
  <c r="Z101" i="9" s="1"/>
  <c r="K100" i="9"/>
  <c r="J100" i="9"/>
  <c r="S100" i="9"/>
  <c r="M100" i="9"/>
  <c r="L100" i="9"/>
  <c r="I100" i="9"/>
  <c r="Z100" i="9" s="1"/>
  <c r="K99" i="9"/>
  <c r="J99" i="9"/>
  <c r="Z99" i="9"/>
  <c r="S99" i="9"/>
  <c r="M99" i="9"/>
  <c r="L99" i="9"/>
  <c r="I99" i="9"/>
  <c r="K98" i="9"/>
  <c r="J98" i="9"/>
  <c r="S98" i="9"/>
  <c r="M98" i="9"/>
  <c r="L98" i="9"/>
  <c r="I98" i="9"/>
  <c r="Z98" i="9" s="1"/>
  <c r="K97" i="9"/>
  <c r="J97" i="9"/>
  <c r="S97" i="9"/>
  <c r="M97" i="9"/>
  <c r="L97" i="9"/>
  <c r="I97" i="9"/>
  <c r="Z97" i="9" s="1"/>
  <c r="K96" i="9"/>
  <c r="J96" i="9"/>
  <c r="S96" i="9"/>
  <c r="M96" i="9"/>
  <c r="L96" i="9"/>
  <c r="I96" i="9"/>
  <c r="Z96" i="9" s="1"/>
  <c r="K95" i="9"/>
  <c r="J95" i="9"/>
  <c r="Z95" i="9"/>
  <c r="S95" i="9"/>
  <c r="M95" i="9"/>
  <c r="L95" i="9"/>
  <c r="I95" i="9"/>
  <c r="K94" i="9"/>
  <c r="J94" i="9"/>
  <c r="S94" i="9"/>
  <c r="L94" i="9"/>
  <c r="I94" i="9"/>
  <c r="Z94" i="9" s="1"/>
  <c r="V88" i="9"/>
  <c r="I56" i="9" s="1"/>
  <c r="M88" i="9"/>
  <c r="K87" i="9"/>
  <c r="J87" i="9"/>
  <c r="Z87" i="9"/>
  <c r="S87" i="9"/>
  <c r="L87" i="9"/>
  <c r="I87" i="9"/>
  <c r="K86" i="9"/>
  <c r="J86" i="9"/>
  <c r="S86" i="9"/>
  <c r="L86" i="9"/>
  <c r="I86" i="9"/>
  <c r="F69" i="8"/>
  <c r="D17" i="8" s="1"/>
  <c r="V282" i="8"/>
  <c r="I69" i="8" s="1"/>
  <c r="I68" i="8"/>
  <c r="F68" i="8"/>
  <c r="V280" i="8"/>
  <c r="M280" i="8"/>
  <c r="M282" i="8" s="1"/>
  <c r="K279" i="8"/>
  <c r="J279" i="8"/>
  <c r="Z279" i="8"/>
  <c r="S279" i="8"/>
  <c r="L279" i="8"/>
  <c r="I279" i="8"/>
  <c r="K278" i="8"/>
  <c r="J278" i="8"/>
  <c r="S278" i="8"/>
  <c r="L278" i="8"/>
  <c r="I278" i="8"/>
  <c r="I280" i="8" s="1"/>
  <c r="G68" i="8" s="1"/>
  <c r="I64" i="8"/>
  <c r="V272" i="8"/>
  <c r="K271" i="8"/>
  <c r="J271" i="8"/>
  <c r="S271" i="8"/>
  <c r="L271" i="8"/>
  <c r="I271" i="8"/>
  <c r="Z271" i="8" s="1"/>
  <c r="K270" i="8"/>
  <c r="J270" i="8"/>
  <c r="Z270" i="8"/>
  <c r="S270" i="8"/>
  <c r="L270" i="8"/>
  <c r="I270" i="8"/>
  <c r="K269" i="8"/>
  <c r="J269" i="8"/>
  <c r="S269" i="8"/>
  <c r="L269" i="8"/>
  <c r="I269" i="8"/>
  <c r="Z269" i="8" s="1"/>
  <c r="K268" i="8"/>
  <c r="J268" i="8"/>
  <c r="S268" i="8"/>
  <c r="L268" i="8"/>
  <c r="I268" i="8"/>
  <c r="Z268" i="8" s="1"/>
  <c r="K267" i="8"/>
  <c r="J267" i="8"/>
  <c r="S267" i="8"/>
  <c r="L267" i="8"/>
  <c r="I267" i="8"/>
  <c r="Z267" i="8" s="1"/>
  <c r="K266" i="8"/>
  <c r="J266" i="8"/>
  <c r="Z266" i="8"/>
  <c r="S266" i="8"/>
  <c r="L266" i="8"/>
  <c r="I266" i="8"/>
  <c r="K265" i="8"/>
  <c r="J265" i="8"/>
  <c r="Z265" i="8"/>
  <c r="S265" i="8"/>
  <c r="L265" i="8"/>
  <c r="I265" i="8"/>
  <c r="K264" i="8"/>
  <c r="J264" i="8"/>
  <c r="S264" i="8"/>
  <c r="L264" i="8"/>
  <c r="I264" i="8"/>
  <c r="Z264" i="8" s="1"/>
  <c r="K263" i="8"/>
  <c r="J263" i="8"/>
  <c r="S263" i="8"/>
  <c r="L263" i="8"/>
  <c r="I263" i="8"/>
  <c r="Z263" i="8" s="1"/>
  <c r="K262" i="8"/>
  <c r="J262" i="8"/>
  <c r="Z262" i="8"/>
  <c r="S262" i="8"/>
  <c r="L262" i="8"/>
  <c r="I262" i="8"/>
  <c r="K261" i="8"/>
  <c r="J261" i="8"/>
  <c r="S261" i="8"/>
  <c r="L261" i="8"/>
  <c r="I261" i="8"/>
  <c r="Z261" i="8" s="1"/>
  <c r="K260" i="8"/>
  <c r="J260" i="8"/>
  <c r="Z260" i="8"/>
  <c r="S260" i="8"/>
  <c r="L260" i="8"/>
  <c r="I260" i="8"/>
  <c r="K259" i="8"/>
  <c r="J259" i="8"/>
  <c r="S259" i="8"/>
  <c r="L259" i="8"/>
  <c r="I259" i="8"/>
  <c r="Z259" i="8" s="1"/>
  <c r="K258" i="8"/>
  <c r="J258" i="8"/>
  <c r="S258" i="8"/>
  <c r="L258" i="8"/>
  <c r="I258" i="8"/>
  <c r="Z258" i="8" s="1"/>
  <c r="K257" i="8"/>
  <c r="J257" i="8"/>
  <c r="Z257" i="8"/>
  <c r="S257" i="8"/>
  <c r="L257" i="8"/>
  <c r="I257" i="8"/>
  <c r="K256" i="8"/>
  <c r="J256" i="8"/>
  <c r="S256" i="8"/>
  <c r="L256" i="8"/>
  <c r="I256" i="8"/>
  <c r="Z256" i="8" s="1"/>
  <c r="K255" i="8"/>
  <c r="J255" i="8"/>
  <c r="Z255" i="8"/>
  <c r="S255" i="8"/>
  <c r="L255" i="8"/>
  <c r="I255" i="8"/>
  <c r="K254" i="8"/>
  <c r="J254" i="8"/>
  <c r="Z254" i="8"/>
  <c r="S254" i="8"/>
  <c r="L254" i="8"/>
  <c r="I254" i="8"/>
  <c r="K253" i="8"/>
  <c r="J253" i="8"/>
  <c r="S253" i="8"/>
  <c r="L253" i="8"/>
  <c r="I253" i="8"/>
  <c r="Z253" i="8" s="1"/>
  <c r="K252" i="8"/>
  <c r="J252" i="8"/>
  <c r="Z252" i="8"/>
  <c r="S252" i="8"/>
  <c r="L252" i="8"/>
  <c r="I252" i="8"/>
  <c r="K251" i="8"/>
  <c r="J251" i="8"/>
  <c r="S251" i="8"/>
  <c r="L251" i="8"/>
  <c r="I251" i="8"/>
  <c r="Z251" i="8" s="1"/>
  <c r="K250" i="8"/>
  <c r="J250" i="8"/>
  <c r="Z250" i="8"/>
  <c r="S250" i="8"/>
  <c r="L250" i="8"/>
  <c r="I250" i="8"/>
  <c r="K249" i="8"/>
  <c r="J249" i="8"/>
  <c r="Z249" i="8"/>
  <c r="S249" i="8"/>
  <c r="L249" i="8"/>
  <c r="I249" i="8"/>
  <c r="K248" i="8"/>
  <c r="J248" i="8"/>
  <c r="S248" i="8"/>
  <c r="M248" i="8"/>
  <c r="L248" i="8"/>
  <c r="I248" i="8"/>
  <c r="Z248" i="8" s="1"/>
  <c r="K247" i="8"/>
  <c r="J247" i="8"/>
  <c r="Z247" i="8"/>
  <c r="S247" i="8"/>
  <c r="L247" i="8"/>
  <c r="I247" i="8"/>
  <c r="K246" i="8"/>
  <c r="J246" i="8"/>
  <c r="Z246" i="8"/>
  <c r="S246" i="8"/>
  <c r="L246" i="8"/>
  <c r="I246" i="8"/>
  <c r="K245" i="8"/>
  <c r="J245" i="8"/>
  <c r="Z245" i="8"/>
  <c r="S245" i="8"/>
  <c r="L245" i="8"/>
  <c r="I245" i="8"/>
  <c r="K244" i="8"/>
  <c r="J244" i="8"/>
  <c r="Z244" i="8"/>
  <c r="S244" i="8"/>
  <c r="L244" i="8"/>
  <c r="I244" i="8"/>
  <c r="K243" i="8"/>
  <c r="J243" i="8"/>
  <c r="S243" i="8"/>
  <c r="L243" i="8"/>
  <c r="I243" i="8"/>
  <c r="Z243" i="8" s="1"/>
  <c r="K242" i="8"/>
  <c r="J242" i="8"/>
  <c r="S242" i="8"/>
  <c r="L242" i="8"/>
  <c r="I242" i="8"/>
  <c r="Z242" i="8" s="1"/>
  <c r="K241" i="8"/>
  <c r="J241" i="8"/>
  <c r="Z241" i="8"/>
  <c r="S241" i="8"/>
  <c r="L241" i="8"/>
  <c r="I241" i="8"/>
  <c r="K240" i="8"/>
  <c r="J240" i="8"/>
  <c r="S240" i="8"/>
  <c r="M240" i="8"/>
  <c r="L240" i="8"/>
  <c r="I240" i="8"/>
  <c r="Z240" i="8" s="1"/>
  <c r="K239" i="8"/>
  <c r="J239" i="8"/>
  <c r="Z239" i="8"/>
  <c r="S239" i="8"/>
  <c r="L239" i="8"/>
  <c r="I239" i="8"/>
  <c r="K238" i="8"/>
  <c r="J238" i="8"/>
  <c r="S238" i="8"/>
  <c r="L238" i="8"/>
  <c r="I238" i="8"/>
  <c r="Z238" i="8" s="1"/>
  <c r="K237" i="8"/>
  <c r="J237" i="8"/>
  <c r="Z237" i="8"/>
  <c r="S237" i="8"/>
  <c r="L237" i="8"/>
  <c r="I237" i="8"/>
  <c r="K236" i="8"/>
  <c r="J236" i="8"/>
  <c r="Z236" i="8"/>
  <c r="S236" i="8"/>
  <c r="L236" i="8"/>
  <c r="I236" i="8"/>
  <c r="K235" i="8"/>
  <c r="J235" i="8"/>
  <c r="S235" i="8"/>
  <c r="L235" i="8"/>
  <c r="I235" i="8"/>
  <c r="Z235" i="8" s="1"/>
  <c r="K234" i="8"/>
  <c r="J234" i="8"/>
  <c r="Z234" i="8"/>
  <c r="S234" i="8"/>
  <c r="L234" i="8"/>
  <c r="I234" i="8"/>
  <c r="K233" i="8"/>
  <c r="J233" i="8"/>
  <c r="S233" i="8"/>
  <c r="L233" i="8"/>
  <c r="I233" i="8"/>
  <c r="Z233" i="8" s="1"/>
  <c r="K232" i="8"/>
  <c r="J232" i="8"/>
  <c r="S232" i="8"/>
  <c r="M232" i="8"/>
  <c r="M272" i="8" s="1"/>
  <c r="F64" i="8" s="1"/>
  <c r="L232" i="8"/>
  <c r="I232" i="8"/>
  <c r="Z232" i="8" s="1"/>
  <c r="K231" i="8"/>
  <c r="J231" i="8"/>
  <c r="S231" i="8"/>
  <c r="L231" i="8"/>
  <c r="I231" i="8"/>
  <c r="Z231" i="8" s="1"/>
  <c r="K230" i="8"/>
  <c r="J230" i="8"/>
  <c r="S230" i="8"/>
  <c r="L230" i="8"/>
  <c r="I230" i="8"/>
  <c r="Z230" i="8" s="1"/>
  <c r="K229" i="8"/>
  <c r="J229" i="8"/>
  <c r="S229" i="8"/>
  <c r="L229" i="8"/>
  <c r="I229" i="8"/>
  <c r="Z229" i="8" s="1"/>
  <c r="K228" i="8"/>
  <c r="J228" i="8"/>
  <c r="Z228" i="8"/>
  <c r="S228" i="8"/>
  <c r="L228" i="8"/>
  <c r="I228" i="8"/>
  <c r="K227" i="8"/>
  <c r="J227" i="8"/>
  <c r="S227" i="8"/>
  <c r="L227" i="8"/>
  <c r="I227" i="8"/>
  <c r="Z227" i="8" s="1"/>
  <c r="K226" i="8"/>
  <c r="J226" i="8"/>
  <c r="S226" i="8"/>
  <c r="L226" i="8"/>
  <c r="I226" i="8"/>
  <c r="Z226" i="8" s="1"/>
  <c r="K225" i="8"/>
  <c r="J225" i="8"/>
  <c r="Z225" i="8"/>
  <c r="S225" i="8"/>
  <c r="L225" i="8"/>
  <c r="I225" i="8"/>
  <c r="K224" i="8"/>
  <c r="J224" i="8"/>
  <c r="S224" i="8"/>
  <c r="L224" i="8"/>
  <c r="I224" i="8"/>
  <c r="Z224" i="8" s="1"/>
  <c r="K223" i="8"/>
  <c r="J223" i="8"/>
  <c r="Z223" i="8"/>
  <c r="S223" i="8"/>
  <c r="L223" i="8"/>
  <c r="I223" i="8"/>
  <c r="K222" i="8"/>
  <c r="J222" i="8"/>
  <c r="S222" i="8"/>
  <c r="L222" i="8"/>
  <c r="I222" i="8"/>
  <c r="Z222" i="8" s="1"/>
  <c r="K221" i="8"/>
  <c r="J221" i="8"/>
  <c r="Z221" i="8"/>
  <c r="S221" i="8"/>
  <c r="L221" i="8"/>
  <c r="I221" i="8"/>
  <c r="K220" i="8"/>
  <c r="J220" i="8"/>
  <c r="Z220" i="8"/>
  <c r="S220" i="8"/>
  <c r="L220" i="8"/>
  <c r="I220" i="8"/>
  <c r="K219" i="8"/>
  <c r="J219" i="8"/>
  <c r="S219" i="8"/>
  <c r="L219" i="8"/>
  <c r="I219" i="8"/>
  <c r="Z219" i="8" s="1"/>
  <c r="K218" i="8"/>
  <c r="J218" i="8"/>
  <c r="Z218" i="8"/>
  <c r="S218" i="8"/>
  <c r="L218" i="8"/>
  <c r="I218" i="8"/>
  <c r="K217" i="8"/>
  <c r="J217" i="8"/>
  <c r="S217" i="8"/>
  <c r="L217" i="8"/>
  <c r="I217" i="8"/>
  <c r="Z217" i="8" s="1"/>
  <c r="K216" i="8"/>
  <c r="J216" i="8"/>
  <c r="Z216" i="8"/>
  <c r="S216" i="8"/>
  <c r="L216" i="8"/>
  <c r="I216" i="8"/>
  <c r="K215" i="8"/>
  <c r="J215" i="8"/>
  <c r="S215" i="8"/>
  <c r="L215" i="8"/>
  <c r="I215" i="8"/>
  <c r="Z215" i="8" s="1"/>
  <c r="K214" i="8"/>
  <c r="J214" i="8"/>
  <c r="S214" i="8"/>
  <c r="L214" i="8"/>
  <c r="I214" i="8"/>
  <c r="Z214" i="8" s="1"/>
  <c r="K213" i="8"/>
  <c r="J213" i="8"/>
  <c r="Z213" i="8"/>
  <c r="S213" i="8"/>
  <c r="L213" i="8"/>
  <c r="I213" i="8"/>
  <c r="K212" i="8"/>
  <c r="J212" i="8"/>
  <c r="Z212" i="8"/>
  <c r="S212" i="8"/>
  <c r="L212" i="8"/>
  <c r="I212" i="8"/>
  <c r="K211" i="8"/>
  <c r="J211" i="8"/>
  <c r="S211" i="8"/>
  <c r="L211" i="8"/>
  <c r="I211" i="8"/>
  <c r="Z211" i="8" s="1"/>
  <c r="K210" i="8"/>
  <c r="J210" i="8"/>
  <c r="S210" i="8"/>
  <c r="L210" i="8"/>
  <c r="I210" i="8"/>
  <c r="Z210" i="8" s="1"/>
  <c r="K209" i="8"/>
  <c r="J209" i="8"/>
  <c r="Z209" i="8"/>
  <c r="S209" i="8"/>
  <c r="L209" i="8"/>
  <c r="I209" i="8"/>
  <c r="K208" i="8"/>
  <c r="J208" i="8"/>
  <c r="S208" i="8"/>
  <c r="L208" i="8"/>
  <c r="I208" i="8"/>
  <c r="Z208" i="8" s="1"/>
  <c r="K207" i="8"/>
  <c r="J207" i="8"/>
  <c r="Z207" i="8"/>
  <c r="S207" i="8"/>
  <c r="L207" i="8"/>
  <c r="I207" i="8"/>
  <c r="K206" i="8"/>
  <c r="J206" i="8"/>
  <c r="S206" i="8"/>
  <c r="L206" i="8"/>
  <c r="I206" i="8"/>
  <c r="Z206" i="8" s="1"/>
  <c r="K205" i="8"/>
  <c r="J205" i="8"/>
  <c r="Z205" i="8"/>
  <c r="S205" i="8"/>
  <c r="L205" i="8"/>
  <c r="I205" i="8"/>
  <c r="K204" i="8"/>
  <c r="J204" i="8"/>
  <c r="Z204" i="8"/>
  <c r="S204" i="8"/>
  <c r="L204" i="8"/>
  <c r="I204" i="8"/>
  <c r="V201" i="8"/>
  <c r="I63" i="8" s="1"/>
  <c r="K200" i="8"/>
  <c r="J200" i="8"/>
  <c r="Z200" i="8"/>
  <c r="S200" i="8"/>
  <c r="L200" i="8"/>
  <c r="I200" i="8"/>
  <c r="K199" i="8"/>
  <c r="J199" i="8"/>
  <c r="S199" i="8"/>
  <c r="L199" i="8"/>
  <c r="I199" i="8"/>
  <c r="Z199" i="8" s="1"/>
  <c r="K198" i="8"/>
  <c r="J198" i="8"/>
  <c r="Z198" i="8"/>
  <c r="S198" i="8"/>
  <c r="L198" i="8"/>
  <c r="I198" i="8"/>
  <c r="K197" i="8"/>
  <c r="J197" i="8"/>
  <c r="Z197" i="8"/>
  <c r="S197" i="8"/>
  <c r="L197" i="8"/>
  <c r="I197" i="8"/>
  <c r="K196" i="8"/>
  <c r="J196" i="8"/>
  <c r="Z196" i="8"/>
  <c r="S196" i="8"/>
  <c r="L196" i="8"/>
  <c r="I196" i="8"/>
  <c r="K195" i="8"/>
  <c r="J195" i="8"/>
  <c r="Z195" i="8"/>
  <c r="S195" i="8"/>
  <c r="L195" i="8"/>
  <c r="I195" i="8"/>
  <c r="K194" i="8"/>
  <c r="J194" i="8"/>
  <c r="S194" i="8"/>
  <c r="L194" i="8"/>
  <c r="I194" i="8"/>
  <c r="Z194" i="8" s="1"/>
  <c r="K193" i="8"/>
  <c r="J193" i="8"/>
  <c r="Z193" i="8"/>
  <c r="S193" i="8"/>
  <c r="L193" i="8"/>
  <c r="I193" i="8"/>
  <c r="K192" i="8"/>
  <c r="J192" i="8"/>
  <c r="S192" i="8"/>
  <c r="L192" i="8"/>
  <c r="I192" i="8"/>
  <c r="Z192" i="8" s="1"/>
  <c r="K191" i="8"/>
  <c r="J191" i="8"/>
  <c r="S191" i="8"/>
  <c r="L191" i="8"/>
  <c r="I191" i="8"/>
  <c r="Z191" i="8" s="1"/>
  <c r="K190" i="8"/>
  <c r="J190" i="8"/>
  <c r="S190" i="8"/>
  <c r="L190" i="8"/>
  <c r="I190" i="8"/>
  <c r="Z190" i="8" s="1"/>
  <c r="K189" i="8"/>
  <c r="J189" i="8"/>
  <c r="S189" i="8"/>
  <c r="M189" i="8"/>
  <c r="L189" i="8"/>
  <c r="I189" i="8"/>
  <c r="Z189" i="8" s="1"/>
  <c r="K188" i="8"/>
  <c r="J188" i="8"/>
  <c r="Z188" i="8"/>
  <c r="S188" i="8"/>
  <c r="L188" i="8"/>
  <c r="I188" i="8"/>
  <c r="K187" i="8"/>
  <c r="J187" i="8"/>
  <c r="S187" i="8"/>
  <c r="M187" i="8"/>
  <c r="L187" i="8"/>
  <c r="I187" i="8"/>
  <c r="Z187" i="8" s="1"/>
  <c r="K186" i="8"/>
  <c r="J186" i="8"/>
  <c r="S186" i="8"/>
  <c r="L186" i="8"/>
  <c r="I186" i="8"/>
  <c r="Z186" i="8" s="1"/>
  <c r="K185" i="8"/>
  <c r="J185" i="8"/>
  <c r="S185" i="8"/>
  <c r="M185" i="8"/>
  <c r="M201" i="8" s="1"/>
  <c r="F63" i="8" s="1"/>
  <c r="L185" i="8"/>
  <c r="I185" i="8"/>
  <c r="Z185" i="8" s="1"/>
  <c r="K184" i="8"/>
  <c r="J184" i="8"/>
  <c r="S184" i="8"/>
  <c r="M184" i="8"/>
  <c r="L184" i="8"/>
  <c r="I184" i="8"/>
  <c r="Z184" i="8" s="1"/>
  <c r="K183" i="8"/>
  <c r="J183" i="8"/>
  <c r="Z183" i="8"/>
  <c r="S183" i="8"/>
  <c r="L183" i="8"/>
  <c r="I183" i="8"/>
  <c r="K182" i="8"/>
  <c r="J182" i="8"/>
  <c r="S182" i="8"/>
  <c r="L182" i="8"/>
  <c r="I182" i="8"/>
  <c r="Z182" i="8" s="1"/>
  <c r="K181" i="8"/>
  <c r="J181" i="8"/>
  <c r="S181" i="8"/>
  <c r="L181" i="8"/>
  <c r="I181" i="8"/>
  <c r="Z181" i="8" s="1"/>
  <c r="V178" i="8"/>
  <c r="I62" i="8" s="1"/>
  <c r="K177" i="8"/>
  <c r="J177" i="8"/>
  <c r="S177" i="8"/>
  <c r="L177" i="8"/>
  <c r="I177" i="8"/>
  <c r="Z177" i="8" s="1"/>
  <c r="K176" i="8"/>
  <c r="J176" i="8"/>
  <c r="S176" i="8"/>
  <c r="L176" i="8"/>
  <c r="I176" i="8"/>
  <c r="Z176" i="8" s="1"/>
  <c r="K175" i="8"/>
  <c r="J175" i="8"/>
  <c r="S175" i="8"/>
  <c r="L175" i="8"/>
  <c r="I175" i="8"/>
  <c r="Z175" i="8" s="1"/>
  <c r="K174" i="8"/>
  <c r="J174" i="8"/>
  <c r="Z174" i="8"/>
  <c r="S174" i="8"/>
  <c r="L174" i="8"/>
  <c r="I174" i="8"/>
  <c r="K173" i="8"/>
  <c r="J173" i="8"/>
  <c r="S173" i="8"/>
  <c r="L173" i="8"/>
  <c r="I173" i="8"/>
  <c r="Z173" i="8" s="1"/>
  <c r="K172" i="8"/>
  <c r="J172" i="8"/>
  <c r="S172" i="8"/>
  <c r="L172" i="8"/>
  <c r="I172" i="8"/>
  <c r="Z172" i="8" s="1"/>
  <c r="K171" i="8"/>
  <c r="J171" i="8"/>
  <c r="S171" i="8"/>
  <c r="M171" i="8"/>
  <c r="L171" i="8"/>
  <c r="I171" i="8"/>
  <c r="Z171" i="8" s="1"/>
  <c r="K170" i="8"/>
  <c r="J170" i="8"/>
  <c r="S170" i="8"/>
  <c r="L170" i="8"/>
  <c r="I170" i="8"/>
  <c r="Z170" i="8" s="1"/>
  <c r="K169" i="8"/>
  <c r="J169" i="8"/>
  <c r="S169" i="8"/>
  <c r="L169" i="8"/>
  <c r="I169" i="8"/>
  <c r="Z169" i="8" s="1"/>
  <c r="K168" i="8"/>
  <c r="J168" i="8"/>
  <c r="Z168" i="8"/>
  <c r="S168" i="8"/>
  <c r="L168" i="8"/>
  <c r="I168" i="8"/>
  <c r="K167" i="8"/>
  <c r="J167" i="8"/>
  <c r="S167" i="8"/>
  <c r="L167" i="8"/>
  <c r="I167" i="8"/>
  <c r="Z167" i="8" s="1"/>
  <c r="K166" i="8"/>
  <c r="J166" i="8"/>
  <c r="Z166" i="8"/>
  <c r="S166" i="8"/>
  <c r="L166" i="8"/>
  <c r="I166" i="8"/>
  <c r="K165" i="8"/>
  <c r="J165" i="8"/>
  <c r="Z165" i="8"/>
  <c r="S165" i="8"/>
  <c r="M165" i="8"/>
  <c r="L165" i="8"/>
  <c r="I165" i="8"/>
  <c r="K164" i="8"/>
  <c r="J164" i="8"/>
  <c r="S164" i="8"/>
  <c r="L164" i="8"/>
  <c r="I164" i="8"/>
  <c r="Z164" i="8" s="1"/>
  <c r="K163" i="8"/>
  <c r="J163" i="8"/>
  <c r="S163" i="8"/>
  <c r="M163" i="8"/>
  <c r="L163" i="8"/>
  <c r="I163" i="8"/>
  <c r="Z163" i="8" s="1"/>
  <c r="K162" i="8"/>
  <c r="J162" i="8"/>
  <c r="S162" i="8"/>
  <c r="L162" i="8"/>
  <c r="I162" i="8"/>
  <c r="Z162" i="8" s="1"/>
  <c r="K161" i="8"/>
  <c r="J161" i="8"/>
  <c r="S161" i="8"/>
  <c r="L161" i="8"/>
  <c r="I161" i="8"/>
  <c r="Z161" i="8" s="1"/>
  <c r="K160" i="8"/>
  <c r="J160" i="8"/>
  <c r="Z160" i="8"/>
  <c r="S160" i="8"/>
  <c r="L160" i="8"/>
  <c r="I160" i="8"/>
  <c r="K159" i="8"/>
  <c r="J159" i="8"/>
  <c r="S159" i="8"/>
  <c r="L159" i="8"/>
  <c r="I159" i="8"/>
  <c r="Z159" i="8" s="1"/>
  <c r="K158" i="8"/>
  <c r="J158" i="8"/>
  <c r="Z158" i="8"/>
  <c r="S158" i="8"/>
  <c r="L158" i="8"/>
  <c r="I158" i="8"/>
  <c r="K157" i="8"/>
  <c r="J157" i="8"/>
  <c r="S157" i="8"/>
  <c r="L157" i="8"/>
  <c r="I157" i="8"/>
  <c r="Z157" i="8" s="1"/>
  <c r="K156" i="8"/>
  <c r="J156" i="8"/>
  <c r="S156" i="8"/>
  <c r="L156" i="8"/>
  <c r="I156" i="8"/>
  <c r="Z156" i="8" s="1"/>
  <c r="K155" i="8"/>
  <c r="J155" i="8"/>
  <c r="Z155" i="8"/>
  <c r="S155" i="8"/>
  <c r="M155" i="8"/>
  <c r="L155" i="8"/>
  <c r="I155" i="8"/>
  <c r="K154" i="8"/>
  <c r="J154" i="8"/>
  <c r="S154" i="8"/>
  <c r="L154" i="8"/>
  <c r="I154" i="8"/>
  <c r="Z154" i="8" s="1"/>
  <c r="K153" i="8"/>
  <c r="J153" i="8"/>
  <c r="S153" i="8"/>
  <c r="M153" i="8"/>
  <c r="L153" i="8"/>
  <c r="I153" i="8"/>
  <c r="Z153" i="8" s="1"/>
  <c r="K152" i="8"/>
  <c r="J152" i="8"/>
  <c r="Z152" i="8"/>
  <c r="S152" i="8"/>
  <c r="L152" i="8"/>
  <c r="I152" i="8"/>
  <c r="K151" i="8"/>
  <c r="J151" i="8"/>
  <c r="S151" i="8"/>
  <c r="M151" i="8"/>
  <c r="L151" i="8"/>
  <c r="I151" i="8"/>
  <c r="Z151" i="8" s="1"/>
  <c r="K150" i="8"/>
  <c r="J150" i="8"/>
  <c r="Z150" i="8"/>
  <c r="S150" i="8"/>
  <c r="L150" i="8"/>
  <c r="I150" i="8"/>
  <c r="K149" i="8"/>
  <c r="J149" i="8"/>
  <c r="S149" i="8"/>
  <c r="M149" i="8"/>
  <c r="L149" i="8"/>
  <c r="I149" i="8"/>
  <c r="Z149" i="8" s="1"/>
  <c r="K148" i="8"/>
  <c r="J148" i="8"/>
  <c r="Z148" i="8"/>
  <c r="S148" i="8"/>
  <c r="L148" i="8"/>
  <c r="I148" i="8"/>
  <c r="K147" i="8"/>
  <c r="J147" i="8"/>
  <c r="S147" i="8"/>
  <c r="M147" i="8"/>
  <c r="L147" i="8"/>
  <c r="I147" i="8"/>
  <c r="Z147" i="8" s="1"/>
  <c r="K146" i="8"/>
  <c r="J146" i="8"/>
  <c r="Z146" i="8"/>
  <c r="S146" i="8"/>
  <c r="L146" i="8"/>
  <c r="I146" i="8"/>
  <c r="K145" i="8"/>
  <c r="J145" i="8"/>
  <c r="S145" i="8"/>
  <c r="L145" i="8"/>
  <c r="I145" i="8"/>
  <c r="Z145" i="8" s="1"/>
  <c r="K144" i="8"/>
  <c r="J144" i="8"/>
  <c r="S144" i="8"/>
  <c r="L144" i="8"/>
  <c r="I144" i="8"/>
  <c r="Z144" i="8" s="1"/>
  <c r="K143" i="8"/>
  <c r="J143" i="8"/>
  <c r="Z143" i="8"/>
  <c r="S143" i="8"/>
  <c r="L143" i="8"/>
  <c r="I143" i="8"/>
  <c r="K142" i="8"/>
  <c r="J142" i="8"/>
  <c r="S142" i="8"/>
  <c r="L142" i="8"/>
  <c r="I142" i="8"/>
  <c r="Z142" i="8" s="1"/>
  <c r="K141" i="8"/>
  <c r="J141" i="8"/>
  <c r="S141" i="8"/>
  <c r="L141" i="8"/>
  <c r="I141" i="8"/>
  <c r="Z141" i="8" s="1"/>
  <c r="K140" i="8"/>
  <c r="J140" i="8"/>
  <c r="S140" i="8"/>
  <c r="L140" i="8"/>
  <c r="I140" i="8"/>
  <c r="Z140" i="8" s="1"/>
  <c r="K139" i="8"/>
  <c r="J139" i="8"/>
  <c r="S139" i="8"/>
  <c r="L139" i="8"/>
  <c r="I139" i="8"/>
  <c r="Z139" i="8" s="1"/>
  <c r="K138" i="8"/>
  <c r="J138" i="8"/>
  <c r="Z138" i="8"/>
  <c r="S138" i="8"/>
  <c r="L138" i="8"/>
  <c r="I138" i="8"/>
  <c r="K137" i="8"/>
  <c r="J137" i="8"/>
  <c r="S137" i="8"/>
  <c r="L137" i="8"/>
  <c r="I137" i="8"/>
  <c r="Z137" i="8" s="1"/>
  <c r="K136" i="8"/>
  <c r="J136" i="8"/>
  <c r="S136" i="8"/>
  <c r="L136" i="8"/>
  <c r="I136" i="8"/>
  <c r="Z136" i="8" s="1"/>
  <c r="K135" i="8"/>
  <c r="J135" i="8"/>
  <c r="Z135" i="8"/>
  <c r="S135" i="8"/>
  <c r="L135" i="8"/>
  <c r="I135" i="8"/>
  <c r="I61" i="8"/>
  <c r="V132" i="8"/>
  <c r="K131" i="8"/>
  <c r="J131" i="8"/>
  <c r="Z131" i="8"/>
  <c r="S131" i="8"/>
  <c r="L131" i="8"/>
  <c r="I131" i="8"/>
  <c r="K130" i="8"/>
  <c r="J130" i="8"/>
  <c r="S130" i="8"/>
  <c r="L130" i="8"/>
  <c r="I130" i="8"/>
  <c r="Z130" i="8" s="1"/>
  <c r="K129" i="8"/>
  <c r="J129" i="8"/>
  <c r="S129" i="8"/>
  <c r="M129" i="8"/>
  <c r="L129" i="8"/>
  <c r="I129" i="8"/>
  <c r="Z129" i="8" s="1"/>
  <c r="K128" i="8"/>
  <c r="J128" i="8"/>
  <c r="Z128" i="8"/>
  <c r="S128" i="8"/>
  <c r="M128" i="8"/>
  <c r="L128" i="8"/>
  <c r="I128" i="8"/>
  <c r="K127" i="8"/>
  <c r="J127" i="8"/>
  <c r="S127" i="8"/>
  <c r="M127" i="8"/>
  <c r="L127" i="8"/>
  <c r="I127" i="8"/>
  <c r="Z127" i="8" s="1"/>
  <c r="K126" i="8"/>
  <c r="J126" i="8"/>
  <c r="S126" i="8"/>
  <c r="M126" i="8"/>
  <c r="L126" i="8"/>
  <c r="I126" i="8"/>
  <c r="Z126" i="8" s="1"/>
  <c r="K125" i="8"/>
  <c r="J125" i="8"/>
  <c r="S125" i="8"/>
  <c r="M125" i="8"/>
  <c r="L125" i="8"/>
  <c r="I125" i="8"/>
  <c r="Z125" i="8" s="1"/>
  <c r="K124" i="8"/>
  <c r="J124" i="8"/>
  <c r="S124" i="8"/>
  <c r="M124" i="8"/>
  <c r="L124" i="8"/>
  <c r="I124" i="8"/>
  <c r="Z124" i="8" s="1"/>
  <c r="K123" i="8"/>
  <c r="J123" i="8"/>
  <c r="Z123" i="8"/>
  <c r="S123" i="8"/>
  <c r="M123" i="8"/>
  <c r="L123" i="8"/>
  <c r="I123" i="8"/>
  <c r="K122" i="8"/>
  <c r="J122" i="8"/>
  <c r="S122" i="8"/>
  <c r="L122" i="8"/>
  <c r="I122" i="8"/>
  <c r="Z122" i="8" s="1"/>
  <c r="K121" i="8"/>
  <c r="J121" i="8"/>
  <c r="S121" i="8"/>
  <c r="L121" i="8"/>
  <c r="I121" i="8"/>
  <c r="Z121" i="8" s="1"/>
  <c r="K120" i="8"/>
  <c r="J120" i="8"/>
  <c r="S120" i="8"/>
  <c r="L120" i="8"/>
  <c r="I120" i="8"/>
  <c r="Z120" i="8" s="1"/>
  <c r="K119" i="8"/>
  <c r="J119" i="8"/>
  <c r="Z119" i="8"/>
  <c r="S119" i="8"/>
  <c r="L119" i="8"/>
  <c r="I119" i="8"/>
  <c r="K118" i="8"/>
  <c r="J118" i="8"/>
  <c r="Z118" i="8"/>
  <c r="S118" i="8"/>
  <c r="L118" i="8"/>
  <c r="I118" i="8"/>
  <c r="K117" i="8"/>
  <c r="J117" i="8"/>
  <c r="S117" i="8"/>
  <c r="L117" i="8"/>
  <c r="I117" i="8"/>
  <c r="Z117" i="8" s="1"/>
  <c r="K116" i="8"/>
  <c r="J116" i="8"/>
  <c r="S116" i="8"/>
  <c r="L116" i="8"/>
  <c r="I116" i="8"/>
  <c r="Z116" i="8" s="1"/>
  <c r="K115" i="8"/>
  <c r="J115" i="8"/>
  <c r="Z115" i="8"/>
  <c r="S115" i="8"/>
  <c r="L115" i="8"/>
  <c r="I115" i="8"/>
  <c r="K114" i="8"/>
  <c r="J114" i="8"/>
  <c r="S114" i="8"/>
  <c r="L114" i="8"/>
  <c r="I114" i="8"/>
  <c r="Z114" i="8" s="1"/>
  <c r="K113" i="8"/>
  <c r="J113" i="8"/>
  <c r="Z113" i="8"/>
  <c r="S113" i="8"/>
  <c r="L113" i="8"/>
  <c r="I113" i="8"/>
  <c r="K112" i="8"/>
  <c r="J112" i="8"/>
  <c r="S112" i="8"/>
  <c r="L112" i="8"/>
  <c r="I112" i="8"/>
  <c r="Z112" i="8" s="1"/>
  <c r="K111" i="8"/>
  <c r="J111" i="8"/>
  <c r="S111" i="8"/>
  <c r="L111" i="8"/>
  <c r="I111" i="8"/>
  <c r="V108" i="8"/>
  <c r="M108" i="8"/>
  <c r="F60" i="8" s="1"/>
  <c r="K107" i="8"/>
  <c r="J107" i="8"/>
  <c r="Z107" i="8"/>
  <c r="S107" i="8"/>
  <c r="L107" i="8"/>
  <c r="I107" i="8"/>
  <c r="K106" i="8"/>
  <c r="J106" i="8"/>
  <c r="S106" i="8"/>
  <c r="L106" i="8"/>
  <c r="I106" i="8"/>
  <c r="Z106" i="8" s="1"/>
  <c r="K105" i="8"/>
  <c r="J105" i="8"/>
  <c r="S105" i="8"/>
  <c r="L105" i="8"/>
  <c r="I105" i="8"/>
  <c r="Z105" i="8" s="1"/>
  <c r="K104" i="8"/>
  <c r="J104" i="8"/>
  <c r="S104" i="8"/>
  <c r="L104" i="8"/>
  <c r="I104" i="8"/>
  <c r="Z104" i="8" s="1"/>
  <c r="K103" i="8"/>
  <c r="J103" i="8"/>
  <c r="Z103" i="8"/>
  <c r="S103" i="8"/>
  <c r="L103" i="8"/>
  <c r="I103" i="8"/>
  <c r="K102" i="8"/>
  <c r="J102" i="8"/>
  <c r="S102" i="8"/>
  <c r="L102" i="8"/>
  <c r="I102" i="8"/>
  <c r="Z102" i="8" s="1"/>
  <c r="K101" i="8"/>
  <c r="J101" i="8"/>
  <c r="S101" i="8"/>
  <c r="L101" i="8"/>
  <c r="I101" i="8"/>
  <c r="Z101" i="8" s="1"/>
  <c r="K100" i="8"/>
  <c r="J100" i="8"/>
  <c r="S100" i="8"/>
  <c r="L100" i="8"/>
  <c r="I100" i="8"/>
  <c r="Z100" i="8" s="1"/>
  <c r="K99" i="8"/>
  <c r="J99" i="8"/>
  <c r="Z99" i="8"/>
  <c r="S99" i="8"/>
  <c r="L99" i="8"/>
  <c r="I99" i="8"/>
  <c r="K98" i="8"/>
  <c r="J98" i="8"/>
  <c r="Z98" i="8"/>
  <c r="S98" i="8"/>
  <c r="L98" i="8"/>
  <c r="I98" i="8"/>
  <c r="K97" i="8"/>
  <c r="J97" i="8"/>
  <c r="S97" i="8"/>
  <c r="L97" i="8"/>
  <c r="I97" i="8"/>
  <c r="Z97" i="8" s="1"/>
  <c r="K96" i="8"/>
  <c r="J96" i="8"/>
  <c r="S96" i="8"/>
  <c r="L96" i="8"/>
  <c r="I96" i="8"/>
  <c r="K95" i="8"/>
  <c r="J95" i="8"/>
  <c r="Z95" i="8"/>
  <c r="S95" i="8"/>
  <c r="L95" i="8"/>
  <c r="I95" i="8"/>
  <c r="V91" i="8"/>
  <c r="I57" i="8" s="1"/>
  <c r="V89" i="8"/>
  <c r="M89" i="8"/>
  <c r="M91" i="8" s="1"/>
  <c r="F57" i="8" s="1"/>
  <c r="K88" i="8"/>
  <c r="J88" i="8"/>
  <c r="S88" i="8"/>
  <c r="S89" i="8" s="1"/>
  <c r="H56" i="8" s="1"/>
  <c r="L88" i="8"/>
  <c r="L89" i="8" s="1"/>
  <c r="E56" i="8" s="1"/>
  <c r="I88" i="8"/>
  <c r="I89" i="8" s="1"/>
  <c r="G56" i="8" s="1"/>
  <c r="V304" i="7"/>
  <c r="I77" i="7" s="1"/>
  <c r="M304" i="7"/>
  <c r="F77" i="7" s="1"/>
  <c r="K303" i="7"/>
  <c r="J303" i="7"/>
  <c r="S303" i="7"/>
  <c r="L303" i="7"/>
  <c r="I303" i="7"/>
  <c r="Z303" i="7" s="1"/>
  <c r="K302" i="7"/>
  <c r="J302" i="7"/>
  <c r="Z302" i="7"/>
  <c r="S302" i="7"/>
  <c r="L302" i="7"/>
  <c r="I302" i="7"/>
  <c r="K301" i="7"/>
  <c r="J301" i="7"/>
  <c r="S301" i="7"/>
  <c r="L301" i="7"/>
  <c r="I301" i="7"/>
  <c r="K300" i="7"/>
  <c r="J300" i="7"/>
  <c r="Z300" i="7"/>
  <c r="S300" i="7"/>
  <c r="L300" i="7"/>
  <c r="I300" i="7"/>
  <c r="V297" i="7"/>
  <c r="I76" i="7" s="1"/>
  <c r="M297" i="7"/>
  <c r="F76" i="7" s="1"/>
  <c r="I297" i="7"/>
  <c r="G76" i="7" s="1"/>
  <c r="K296" i="7"/>
  <c r="J296" i="7"/>
  <c r="Z296" i="7"/>
  <c r="S296" i="7"/>
  <c r="L296" i="7"/>
  <c r="I296" i="7"/>
  <c r="K295" i="7"/>
  <c r="J295" i="7"/>
  <c r="S295" i="7"/>
  <c r="L295" i="7"/>
  <c r="I295" i="7"/>
  <c r="Z295" i="7" s="1"/>
  <c r="K294" i="7"/>
  <c r="J294" i="7"/>
  <c r="Z294" i="7"/>
  <c r="S294" i="7"/>
  <c r="L294" i="7"/>
  <c r="L297" i="7" s="1"/>
  <c r="E76" i="7" s="1"/>
  <c r="I294" i="7"/>
  <c r="V291" i="7"/>
  <c r="I75" i="7" s="1"/>
  <c r="K290" i="7"/>
  <c r="J290" i="7"/>
  <c r="Z290" i="7"/>
  <c r="S290" i="7"/>
  <c r="L290" i="7"/>
  <c r="I290" i="7"/>
  <c r="K289" i="7"/>
  <c r="J289" i="7"/>
  <c r="S289" i="7"/>
  <c r="L289" i="7"/>
  <c r="I289" i="7"/>
  <c r="Z289" i="7" s="1"/>
  <c r="K288" i="7"/>
  <c r="J288" i="7"/>
  <c r="S288" i="7"/>
  <c r="M288" i="7"/>
  <c r="M291" i="7" s="1"/>
  <c r="F75" i="7" s="1"/>
  <c r="L288" i="7"/>
  <c r="I288" i="7"/>
  <c r="K287" i="7"/>
  <c r="J287" i="7"/>
  <c r="Z287" i="7"/>
  <c r="S287" i="7"/>
  <c r="L287" i="7"/>
  <c r="I287" i="7"/>
  <c r="K286" i="7"/>
  <c r="J286" i="7"/>
  <c r="Z286" i="7"/>
  <c r="S286" i="7"/>
  <c r="L286" i="7"/>
  <c r="L291" i="7" s="1"/>
  <c r="E75" i="7" s="1"/>
  <c r="I286" i="7"/>
  <c r="V283" i="7"/>
  <c r="I74" i="7" s="1"/>
  <c r="K282" i="7"/>
  <c r="J282" i="7"/>
  <c r="S282" i="7"/>
  <c r="L282" i="7"/>
  <c r="I282" i="7"/>
  <c r="Z282" i="7" s="1"/>
  <c r="K281" i="7"/>
  <c r="J281" i="7"/>
  <c r="S281" i="7"/>
  <c r="M281" i="7"/>
  <c r="L281" i="7"/>
  <c r="I281" i="7"/>
  <c r="Z281" i="7" s="1"/>
  <c r="K280" i="7"/>
  <c r="J280" i="7"/>
  <c r="Z280" i="7"/>
  <c r="S280" i="7"/>
  <c r="M280" i="7"/>
  <c r="L280" i="7"/>
  <c r="I280" i="7"/>
  <c r="K279" i="7"/>
  <c r="J279" i="7"/>
  <c r="S279" i="7"/>
  <c r="M279" i="7"/>
  <c r="L279" i="7"/>
  <c r="I279" i="7"/>
  <c r="Z279" i="7" s="1"/>
  <c r="K278" i="7"/>
  <c r="J278" i="7"/>
  <c r="Z278" i="7"/>
  <c r="S278" i="7"/>
  <c r="M278" i="7"/>
  <c r="L278" i="7"/>
  <c r="I278" i="7"/>
  <c r="K277" i="7"/>
  <c r="J277" i="7"/>
  <c r="S277" i="7"/>
  <c r="M277" i="7"/>
  <c r="L277" i="7"/>
  <c r="I277" i="7"/>
  <c r="Z277" i="7" s="1"/>
  <c r="K276" i="7"/>
  <c r="J276" i="7"/>
  <c r="S276" i="7"/>
  <c r="M276" i="7"/>
  <c r="L276" i="7"/>
  <c r="I276" i="7"/>
  <c r="Z276" i="7" s="1"/>
  <c r="K275" i="7"/>
  <c r="J275" i="7"/>
  <c r="Z275" i="7"/>
  <c r="S275" i="7"/>
  <c r="L275" i="7"/>
  <c r="I275" i="7"/>
  <c r="K274" i="7"/>
  <c r="J274" i="7"/>
  <c r="S274" i="7"/>
  <c r="L274" i="7"/>
  <c r="I274" i="7"/>
  <c r="Z274" i="7" s="1"/>
  <c r="K273" i="7"/>
  <c r="J273" i="7"/>
  <c r="S273" i="7"/>
  <c r="L273" i="7"/>
  <c r="I273" i="7"/>
  <c r="Z273" i="7" s="1"/>
  <c r="K272" i="7"/>
  <c r="J272" i="7"/>
  <c r="S272" i="7"/>
  <c r="L272" i="7"/>
  <c r="I272" i="7"/>
  <c r="Z272" i="7" s="1"/>
  <c r="K271" i="7"/>
  <c r="J271" i="7"/>
  <c r="S271" i="7"/>
  <c r="L271" i="7"/>
  <c r="I271" i="7"/>
  <c r="Z271" i="7" s="1"/>
  <c r="K270" i="7"/>
  <c r="J270" i="7"/>
  <c r="Z270" i="7"/>
  <c r="S270" i="7"/>
  <c r="L270" i="7"/>
  <c r="I270" i="7"/>
  <c r="K269" i="7"/>
  <c r="J269" i="7"/>
  <c r="S269" i="7"/>
  <c r="L269" i="7"/>
  <c r="I269" i="7"/>
  <c r="Z269" i="7" s="1"/>
  <c r="K268" i="7"/>
  <c r="J268" i="7"/>
  <c r="Z268" i="7"/>
  <c r="S268" i="7"/>
  <c r="L268" i="7"/>
  <c r="I268" i="7"/>
  <c r="V265" i="7"/>
  <c r="I73" i="7" s="1"/>
  <c r="M265" i="7"/>
  <c r="F73" i="7" s="1"/>
  <c r="L265" i="7"/>
  <c r="E73" i="7" s="1"/>
  <c r="K264" i="7"/>
  <c r="J264" i="7"/>
  <c r="Z264" i="7"/>
  <c r="S264" i="7"/>
  <c r="L264" i="7"/>
  <c r="I264" i="7"/>
  <c r="K263" i="7"/>
  <c r="J263" i="7"/>
  <c r="S263" i="7"/>
  <c r="L263" i="7"/>
  <c r="I263" i="7"/>
  <c r="Z263" i="7" s="1"/>
  <c r="K262" i="7"/>
  <c r="J262" i="7"/>
  <c r="Z262" i="7"/>
  <c r="S262" i="7"/>
  <c r="S265" i="7" s="1"/>
  <c r="H73" i="7" s="1"/>
  <c r="L262" i="7"/>
  <c r="I262" i="7"/>
  <c r="I72" i="7"/>
  <c r="F72" i="7"/>
  <c r="V259" i="7"/>
  <c r="M259" i="7"/>
  <c r="K258" i="7"/>
  <c r="J258" i="7"/>
  <c r="S258" i="7"/>
  <c r="L258" i="7"/>
  <c r="I258" i="7"/>
  <c r="Z258" i="7" s="1"/>
  <c r="K257" i="7"/>
  <c r="J257" i="7"/>
  <c r="S257" i="7"/>
  <c r="L257" i="7"/>
  <c r="I257" i="7"/>
  <c r="Z257" i="7" s="1"/>
  <c r="K256" i="7"/>
  <c r="J256" i="7"/>
  <c r="S256" i="7"/>
  <c r="L256" i="7"/>
  <c r="I256" i="7"/>
  <c r="Z256" i="7" s="1"/>
  <c r="K255" i="7"/>
  <c r="J255" i="7"/>
  <c r="S255" i="7"/>
  <c r="L255" i="7"/>
  <c r="I255" i="7"/>
  <c r="Z255" i="7" s="1"/>
  <c r="K254" i="7"/>
  <c r="J254" i="7"/>
  <c r="Z254" i="7"/>
  <c r="S254" i="7"/>
  <c r="L254" i="7"/>
  <c r="I254" i="7"/>
  <c r="K253" i="7"/>
  <c r="J253" i="7"/>
  <c r="S253" i="7"/>
  <c r="L253" i="7"/>
  <c r="I253" i="7"/>
  <c r="Z253" i="7" s="1"/>
  <c r="I71" i="7"/>
  <c r="V250" i="7"/>
  <c r="M250" i="7"/>
  <c r="F71" i="7" s="1"/>
  <c r="K249" i="7"/>
  <c r="J249" i="7"/>
  <c r="S249" i="7"/>
  <c r="L249" i="7"/>
  <c r="I249" i="7"/>
  <c r="Z249" i="7" s="1"/>
  <c r="K248" i="7"/>
  <c r="J248" i="7"/>
  <c r="Z248" i="7"/>
  <c r="S248" i="7"/>
  <c r="L248" i="7"/>
  <c r="I248" i="7"/>
  <c r="K247" i="7"/>
  <c r="J247" i="7"/>
  <c r="Z247" i="7"/>
  <c r="S247" i="7"/>
  <c r="L247" i="7"/>
  <c r="I247" i="7"/>
  <c r="K246" i="7"/>
  <c r="J246" i="7"/>
  <c r="Z246" i="7"/>
  <c r="S246" i="7"/>
  <c r="L246" i="7"/>
  <c r="I246" i="7"/>
  <c r="K245" i="7"/>
  <c r="J245" i="7"/>
  <c r="S245" i="7"/>
  <c r="S250" i="7" s="1"/>
  <c r="H71" i="7" s="1"/>
  <c r="L245" i="7"/>
  <c r="I245" i="7"/>
  <c r="V242" i="7"/>
  <c r="I70" i="7" s="1"/>
  <c r="K241" i="7"/>
  <c r="J241" i="7"/>
  <c r="S241" i="7"/>
  <c r="L241" i="7"/>
  <c r="I241" i="7"/>
  <c r="Z241" i="7" s="1"/>
  <c r="K240" i="7"/>
  <c r="J240" i="7"/>
  <c r="S240" i="7"/>
  <c r="L240" i="7"/>
  <c r="I240" i="7"/>
  <c r="Z240" i="7" s="1"/>
  <c r="K239" i="7"/>
  <c r="J239" i="7"/>
  <c r="Z239" i="7"/>
  <c r="S239" i="7"/>
  <c r="M239" i="7"/>
  <c r="M242" i="7" s="1"/>
  <c r="F70" i="7" s="1"/>
  <c r="L239" i="7"/>
  <c r="I239" i="7"/>
  <c r="K238" i="7"/>
  <c r="J238" i="7"/>
  <c r="Z238" i="7"/>
  <c r="S238" i="7"/>
  <c r="L238" i="7"/>
  <c r="I238" i="7"/>
  <c r="K237" i="7"/>
  <c r="J237" i="7"/>
  <c r="S237" i="7"/>
  <c r="L237" i="7"/>
  <c r="I237" i="7"/>
  <c r="Z237" i="7" s="1"/>
  <c r="K236" i="7"/>
  <c r="J236" i="7"/>
  <c r="S236" i="7"/>
  <c r="L236" i="7"/>
  <c r="I236" i="7"/>
  <c r="Z236" i="7" s="1"/>
  <c r="K235" i="7"/>
  <c r="J235" i="7"/>
  <c r="S235" i="7"/>
  <c r="L235" i="7"/>
  <c r="I235" i="7"/>
  <c r="Z235" i="7" s="1"/>
  <c r="K234" i="7"/>
  <c r="J234" i="7"/>
  <c r="S234" i="7"/>
  <c r="L234" i="7"/>
  <c r="I234" i="7"/>
  <c r="Z234" i="7" s="1"/>
  <c r="K233" i="7"/>
  <c r="J233" i="7"/>
  <c r="Z233" i="7"/>
  <c r="S233" i="7"/>
  <c r="L233" i="7"/>
  <c r="I233" i="7"/>
  <c r="K232" i="7"/>
  <c r="J232" i="7"/>
  <c r="S232" i="7"/>
  <c r="L232" i="7"/>
  <c r="I232" i="7"/>
  <c r="Z232" i="7" s="1"/>
  <c r="K231" i="7"/>
  <c r="J231" i="7"/>
  <c r="Z231" i="7"/>
  <c r="S231" i="7"/>
  <c r="L231" i="7"/>
  <c r="I231" i="7"/>
  <c r="V228" i="7"/>
  <c r="I69" i="7" s="1"/>
  <c r="M228" i="7"/>
  <c r="F69" i="7" s="1"/>
  <c r="K227" i="7"/>
  <c r="J227" i="7"/>
  <c r="S227" i="7"/>
  <c r="L227" i="7"/>
  <c r="I227" i="7"/>
  <c r="Z227" i="7" s="1"/>
  <c r="K226" i="7"/>
  <c r="J226" i="7"/>
  <c r="Z226" i="7"/>
  <c r="S226" i="7"/>
  <c r="L226" i="7"/>
  <c r="I226" i="7"/>
  <c r="K225" i="7"/>
  <c r="J225" i="7"/>
  <c r="S225" i="7"/>
  <c r="S228" i="7" s="1"/>
  <c r="H69" i="7" s="1"/>
  <c r="L225" i="7"/>
  <c r="I225" i="7"/>
  <c r="Z225" i="7" s="1"/>
  <c r="V222" i="7"/>
  <c r="I68" i="7" s="1"/>
  <c r="K221" i="7"/>
  <c r="J221" i="7"/>
  <c r="S221" i="7"/>
  <c r="L221" i="7"/>
  <c r="I221" i="7"/>
  <c r="Z221" i="7" s="1"/>
  <c r="K220" i="7"/>
  <c r="J220" i="7"/>
  <c r="S220" i="7"/>
  <c r="L220" i="7"/>
  <c r="I220" i="7"/>
  <c r="Z220" i="7" s="1"/>
  <c r="K219" i="7"/>
  <c r="J219" i="7"/>
  <c r="S219" i="7"/>
  <c r="M219" i="7"/>
  <c r="L219" i="7"/>
  <c r="I219" i="7"/>
  <c r="Z219" i="7" s="1"/>
  <c r="K218" i="7"/>
  <c r="J218" i="7"/>
  <c r="Z218" i="7"/>
  <c r="S218" i="7"/>
  <c r="M218" i="7"/>
  <c r="L218" i="7"/>
  <c r="I218" i="7"/>
  <c r="K217" i="7"/>
  <c r="J217" i="7"/>
  <c r="S217" i="7"/>
  <c r="M217" i="7"/>
  <c r="L217" i="7"/>
  <c r="I217" i="7"/>
  <c r="Z217" i="7" s="1"/>
  <c r="K216" i="7"/>
  <c r="J216" i="7"/>
  <c r="Z216" i="7"/>
  <c r="S216" i="7"/>
  <c r="M216" i="7"/>
  <c r="L216" i="7"/>
  <c r="I216" i="7"/>
  <c r="K215" i="7"/>
  <c r="J215" i="7"/>
  <c r="Z215" i="7"/>
  <c r="S215" i="7"/>
  <c r="M215" i="7"/>
  <c r="L215" i="7"/>
  <c r="I215" i="7"/>
  <c r="K214" i="7"/>
  <c r="J214" i="7"/>
  <c r="S214" i="7"/>
  <c r="M214" i="7"/>
  <c r="L214" i="7"/>
  <c r="I214" i="7"/>
  <c r="Z214" i="7" s="1"/>
  <c r="K213" i="7"/>
  <c r="J213" i="7"/>
  <c r="S213" i="7"/>
  <c r="L213" i="7"/>
  <c r="I213" i="7"/>
  <c r="Z213" i="7" s="1"/>
  <c r="K212" i="7"/>
  <c r="J212" i="7"/>
  <c r="S212" i="7"/>
  <c r="L212" i="7"/>
  <c r="I212" i="7"/>
  <c r="Z212" i="7" s="1"/>
  <c r="K211" i="7"/>
  <c r="J211" i="7"/>
  <c r="Z211" i="7"/>
  <c r="S211" i="7"/>
  <c r="L211" i="7"/>
  <c r="I211" i="7"/>
  <c r="K210" i="7"/>
  <c r="J210" i="7"/>
  <c r="S210" i="7"/>
  <c r="L210" i="7"/>
  <c r="I210" i="7"/>
  <c r="V207" i="7"/>
  <c r="I67" i="7" s="1"/>
  <c r="K206" i="7"/>
  <c r="J206" i="7"/>
  <c r="S206" i="7"/>
  <c r="L206" i="7"/>
  <c r="I206" i="7"/>
  <c r="Z206" i="7" s="1"/>
  <c r="K205" i="7"/>
  <c r="J205" i="7"/>
  <c r="S205" i="7"/>
  <c r="M205" i="7"/>
  <c r="L205" i="7"/>
  <c r="I205" i="7"/>
  <c r="Z205" i="7" s="1"/>
  <c r="K204" i="7"/>
  <c r="J204" i="7"/>
  <c r="Z204" i="7"/>
  <c r="S204" i="7"/>
  <c r="L204" i="7"/>
  <c r="I204" i="7"/>
  <c r="K203" i="7"/>
  <c r="J203" i="7"/>
  <c r="Z203" i="7"/>
  <c r="S203" i="7"/>
  <c r="L203" i="7"/>
  <c r="I203" i="7"/>
  <c r="K202" i="7"/>
  <c r="J202" i="7"/>
  <c r="Z202" i="7"/>
  <c r="S202" i="7"/>
  <c r="L202" i="7"/>
  <c r="I202" i="7"/>
  <c r="K201" i="7"/>
  <c r="J201" i="7"/>
  <c r="S201" i="7"/>
  <c r="L201" i="7"/>
  <c r="I201" i="7"/>
  <c r="Z201" i="7" s="1"/>
  <c r="K200" i="7"/>
  <c r="J200" i="7"/>
  <c r="S200" i="7"/>
  <c r="L200" i="7"/>
  <c r="I200" i="7"/>
  <c r="Z200" i="7" s="1"/>
  <c r="K199" i="7"/>
  <c r="J199" i="7"/>
  <c r="Z199" i="7"/>
  <c r="S199" i="7"/>
  <c r="M199" i="7"/>
  <c r="L199" i="7"/>
  <c r="I199" i="7"/>
  <c r="K198" i="7"/>
  <c r="J198" i="7"/>
  <c r="S198" i="7"/>
  <c r="L198" i="7"/>
  <c r="I198" i="7"/>
  <c r="Z198" i="7" s="1"/>
  <c r="K197" i="7"/>
  <c r="J197" i="7"/>
  <c r="S197" i="7"/>
  <c r="M197" i="7"/>
  <c r="L197" i="7"/>
  <c r="I197" i="7"/>
  <c r="Z197" i="7" s="1"/>
  <c r="K196" i="7"/>
  <c r="J196" i="7"/>
  <c r="S196" i="7"/>
  <c r="L196" i="7"/>
  <c r="I196" i="7"/>
  <c r="Z196" i="7" s="1"/>
  <c r="K195" i="7"/>
  <c r="J195" i="7"/>
  <c r="S195" i="7"/>
  <c r="M195" i="7"/>
  <c r="L195" i="7"/>
  <c r="I195" i="7"/>
  <c r="Z195" i="7" s="1"/>
  <c r="K194" i="7"/>
  <c r="J194" i="7"/>
  <c r="Z194" i="7"/>
  <c r="S194" i="7"/>
  <c r="L194" i="7"/>
  <c r="I194" i="7"/>
  <c r="I66" i="7"/>
  <c r="V191" i="7"/>
  <c r="K190" i="7"/>
  <c r="J190" i="7"/>
  <c r="Z190" i="7"/>
  <c r="S190" i="7"/>
  <c r="L190" i="7"/>
  <c r="I190" i="7"/>
  <c r="K189" i="7"/>
  <c r="J189" i="7"/>
  <c r="S189" i="7"/>
  <c r="M189" i="7"/>
  <c r="L189" i="7"/>
  <c r="I189" i="7"/>
  <c r="Z189" i="7" s="1"/>
  <c r="K188" i="7"/>
  <c r="J188" i="7"/>
  <c r="S188" i="7"/>
  <c r="L188" i="7"/>
  <c r="I188" i="7"/>
  <c r="Z188" i="7" s="1"/>
  <c r="K187" i="7"/>
  <c r="J187" i="7"/>
  <c r="Z187" i="7"/>
  <c r="S187" i="7"/>
  <c r="M187" i="7"/>
  <c r="L187" i="7"/>
  <c r="I187" i="7"/>
  <c r="K186" i="7"/>
  <c r="J186" i="7"/>
  <c r="S186" i="7"/>
  <c r="L186" i="7"/>
  <c r="L191" i="7" s="1"/>
  <c r="E66" i="7" s="1"/>
  <c r="I186" i="7"/>
  <c r="Z186" i="7" s="1"/>
  <c r="K185" i="7"/>
  <c r="J185" i="7"/>
  <c r="Z185" i="7"/>
  <c r="S185" i="7"/>
  <c r="L185" i="7"/>
  <c r="I185" i="7"/>
  <c r="K184" i="7"/>
  <c r="J184" i="7"/>
  <c r="S184" i="7"/>
  <c r="L184" i="7"/>
  <c r="I184" i="7"/>
  <c r="Z184" i="7" s="1"/>
  <c r="V178" i="7"/>
  <c r="I62" i="7" s="1"/>
  <c r="M178" i="7"/>
  <c r="F62" i="7" s="1"/>
  <c r="L178" i="7"/>
  <c r="E62" i="7" s="1"/>
  <c r="K177" i="7"/>
  <c r="J177" i="7"/>
  <c r="S177" i="7"/>
  <c r="S178" i="7" s="1"/>
  <c r="H62" i="7" s="1"/>
  <c r="L177" i="7"/>
  <c r="I177" i="7"/>
  <c r="I178" i="7" s="1"/>
  <c r="G62" i="7" s="1"/>
  <c r="V174" i="7"/>
  <c r="I61" i="7" s="1"/>
  <c r="K173" i="7"/>
  <c r="J173" i="7"/>
  <c r="S173" i="7"/>
  <c r="L173" i="7"/>
  <c r="I173" i="7"/>
  <c r="Z173" i="7" s="1"/>
  <c r="K172" i="7"/>
  <c r="J172" i="7"/>
  <c r="Z172" i="7"/>
  <c r="S172" i="7"/>
  <c r="L172" i="7"/>
  <c r="I172" i="7"/>
  <c r="K171" i="7"/>
  <c r="J171" i="7"/>
  <c r="Z171" i="7"/>
  <c r="S171" i="7"/>
  <c r="L171" i="7"/>
  <c r="I171" i="7"/>
  <c r="K170" i="7"/>
  <c r="J170" i="7"/>
  <c r="S170" i="7"/>
  <c r="M170" i="7"/>
  <c r="L170" i="7"/>
  <c r="I170" i="7"/>
  <c r="Z170" i="7" s="1"/>
  <c r="K169" i="7"/>
  <c r="J169" i="7"/>
  <c r="S169" i="7"/>
  <c r="L169" i="7"/>
  <c r="I169" i="7"/>
  <c r="Z169" i="7" s="1"/>
  <c r="K168" i="7"/>
  <c r="J168" i="7"/>
  <c r="S168" i="7"/>
  <c r="L168" i="7"/>
  <c r="I168" i="7"/>
  <c r="Z168" i="7" s="1"/>
  <c r="K167" i="7"/>
  <c r="J167" i="7"/>
  <c r="Z167" i="7"/>
  <c r="S167" i="7"/>
  <c r="L167" i="7"/>
  <c r="I167" i="7"/>
  <c r="K166" i="7"/>
  <c r="J166" i="7"/>
  <c r="S166" i="7"/>
  <c r="L166" i="7"/>
  <c r="I166" i="7"/>
  <c r="Z166" i="7" s="1"/>
  <c r="K165" i="7"/>
  <c r="J165" i="7"/>
  <c r="Z165" i="7"/>
  <c r="S165" i="7"/>
  <c r="L165" i="7"/>
  <c r="I165" i="7"/>
  <c r="K164" i="7"/>
  <c r="J164" i="7"/>
  <c r="S164" i="7"/>
  <c r="L164" i="7"/>
  <c r="I164" i="7"/>
  <c r="Z164" i="7" s="1"/>
  <c r="K163" i="7"/>
  <c r="J163" i="7"/>
  <c r="Z163" i="7"/>
  <c r="S163" i="7"/>
  <c r="M163" i="7"/>
  <c r="M174" i="7" s="1"/>
  <c r="F61" i="7" s="1"/>
  <c r="L163" i="7"/>
  <c r="I163" i="7"/>
  <c r="K162" i="7"/>
  <c r="J162" i="7"/>
  <c r="S162" i="7"/>
  <c r="L162" i="7"/>
  <c r="I162" i="7"/>
  <c r="Z162" i="7" s="1"/>
  <c r="V159" i="7"/>
  <c r="I60" i="7" s="1"/>
  <c r="M159" i="7"/>
  <c r="F60" i="7" s="1"/>
  <c r="K158" i="7"/>
  <c r="J158" i="7"/>
  <c r="S158" i="7"/>
  <c r="L158" i="7"/>
  <c r="I158" i="7"/>
  <c r="Z158" i="7" s="1"/>
  <c r="K157" i="7"/>
  <c r="J157" i="7"/>
  <c r="S157" i="7"/>
  <c r="L157" i="7"/>
  <c r="I157" i="7"/>
  <c r="Z157" i="7" s="1"/>
  <c r="K156" i="7"/>
  <c r="J156" i="7"/>
  <c r="S156" i="7"/>
  <c r="L156" i="7"/>
  <c r="I156" i="7"/>
  <c r="Z156" i="7" s="1"/>
  <c r="K155" i="7"/>
  <c r="J155" i="7"/>
  <c r="Z155" i="7"/>
  <c r="S155" i="7"/>
  <c r="L155" i="7"/>
  <c r="I155" i="7"/>
  <c r="K154" i="7"/>
  <c r="J154" i="7"/>
  <c r="S154" i="7"/>
  <c r="L154" i="7"/>
  <c r="I154" i="7"/>
  <c r="Z154" i="7" s="1"/>
  <c r="K153" i="7"/>
  <c r="J153" i="7"/>
  <c r="S153" i="7"/>
  <c r="L153" i="7"/>
  <c r="I153" i="7"/>
  <c r="Z153" i="7" s="1"/>
  <c r="K152" i="7"/>
  <c r="J152" i="7"/>
  <c r="S152" i="7"/>
  <c r="L152" i="7"/>
  <c r="I152" i="7"/>
  <c r="Z152" i="7" s="1"/>
  <c r="K151" i="7"/>
  <c r="J151" i="7"/>
  <c r="S151" i="7"/>
  <c r="L151" i="7"/>
  <c r="I151" i="7"/>
  <c r="Z151" i="7" s="1"/>
  <c r="K150" i="7"/>
  <c r="J150" i="7"/>
  <c r="S150" i="7"/>
  <c r="L150" i="7"/>
  <c r="I150" i="7"/>
  <c r="Z150" i="7" s="1"/>
  <c r="K149" i="7"/>
  <c r="J149" i="7"/>
  <c r="S149" i="7"/>
  <c r="L149" i="7"/>
  <c r="I149" i="7"/>
  <c r="Z149" i="7" s="1"/>
  <c r="K148" i="7"/>
  <c r="J148" i="7"/>
  <c r="S148" i="7"/>
  <c r="L148" i="7"/>
  <c r="I148" i="7"/>
  <c r="Z148" i="7" s="1"/>
  <c r="K147" i="7"/>
  <c r="J147" i="7"/>
  <c r="Z147" i="7"/>
  <c r="S147" i="7"/>
  <c r="L147" i="7"/>
  <c r="I147" i="7"/>
  <c r="F59" i="7"/>
  <c r="V144" i="7"/>
  <c r="I59" i="7" s="1"/>
  <c r="K143" i="7"/>
  <c r="J143" i="7"/>
  <c r="S143" i="7"/>
  <c r="M143" i="7"/>
  <c r="M144" i="7" s="1"/>
  <c r="L143" i="7"/>
  <c r="I143" i="7"/>
  <c r="Z143" i="7" s="1"/>
  <c r="K142" i="7"/>
  <c r="J142" i="7"/>
  <c r="Z142" i="7"/>
  <c r="S142" i="7"/>
  <c r="L142" i="7"/>
  <c r="I142" i="7"/>
  <c r="K141" i="7"/>
  <c r="J141" i="7"/>
  <c r="S141" i="7"/>
  <c r="L141" i="7"/>
  <c r="I141" i="7"/>
  <c r="Z141" i="7" s="1"/>
  <c r="K140" i="7"/>
  <c r="J140" i="7"/>
  <c r="S140" i="7"/>
  <c r="L140" i="7"/>
  <c r="I140" i="7"/>
  <c r="Z140" i="7" s="1"/>
  <c r="K139" i="7"/>
  <c r="J139" i="7"/>
  <c r="Z139" i="7"/>
  <c r="S139" i="7"/>
  <c r="L139" i="7"/>
  <c r="I139" i="7"/>
  <c r="K138" i="7"/>
  <c r="J138" i="7"/>
  <c r="S138" i="7"/>
  <c r="L138" i="7"/>
  <c r="I138" i="7"/>
  <c r="Z138" i="7" s="1"/>
  <c r="K137" i="7"/>
  <c r="J137" i="7"/>
  <c r="S137" i="7"/>
  <c r="L137" i="7"/>
  <c r="I137" i="7"/>
  <c r="Z137" i="7" s="1"/>
  <c r="V134" i="7"/>
  <c r="I58" i="7" s="1"/>
  <c r="M134" i="7"/>
  <c r="F58" i="7" s="1"/>
  <c r="K133" i="7"/>
  <c r="J133" i="7"/>
  <c r="S133" i="7"/>
  <c r="L133" i="7"/>
  <c r="I133" i="7"/>
  <c r="Z133" i="7" s="1"/>
  <c r="K132" i="7"/>
  <c r="J132" i="7"/>
  <c r="Z132" i="7"/>
  <c r="S132" i="7"/>
  <c r="L132" i="7"/>
  <c r="I132" i="7"/>
  <c r="K131" i="7"/>
  <c r="J131" i="7"/>
  <c r="S131" i="7"/>
  <c r="L131" i="7"/>
  <c r="I131" i="7"/>
  <c r="Z131" i="7" s="1"/>
  <c r="K130" i="7"/>
  <c r="J130" i="7"/>
  <c r="S130" i="7"/>
  <c r="L130" i="7"/>
  <c r="I130" i="7"/>
  <c r="Z130" i="7" s="1"/>
  <c r="K129" i="7"/>
  <c r="J129" i="7"/>
  <c r="S129" i="7"/>
  <c r="L129" i="7"/>
  <c r="I129" i="7"/>
  <c r="Z129" i="7" s="1"/>
  <c r="K128" i="7"/>
  <c r="J128" i="7"/>
  <c r="S128" i="7"/>
  <c r="L128" i="7"/>
  <c r="I128" i="7"/>
  <c r="Z128" i="7" s="1"/>
  <c r="K127" i="7"/>
  <c r="J127" i="7"/>
  <c r="S127" i="7"/>
  <c r="L127" i="7"/>
  <c r="I127" i="7"/>
  <c r="Z127" i="7" s="1"/>
  <c r="K126" i="7"/>
  <c r="J126" i="7"/>
  <c r="S126" i="7"/>
  <c r="L126" i="7"/>
  <c r="I126" i="7"/>
  <c r="Z126" i="7" s="1"/>
  <c r="K125" i="7"/>
  <c r="J125" i="7"/>
  <c r="S125" i="7"/>
  <c r="L125" i="7"/>
  <c r="I125" i="7"/>
  <c r="Z125" i="7" s="1"/>
  <c r="K124" i="7"/>
  <c r="J124" i="7"/>
  <c r="S124" i="7"/>
  <c r="L124" i="7"/>
  <c r="I124" i="7"/>
  <c r="V121" i="7"/>
  <c r="I57" i="7" s="1"/>
  <c r="M121" i="7"/>
  <c r="F57" i="7" s="1"/>
  <c r="K120" i="7"/>
  <c r="J120" i="7"/>
  <c r="S120" i="7"/>
  <c r="L120" i="7"/>
  <c r="I120" i="7"/>
  <c r="Z120" i="7" s="1"/>
  <c r="K119" i="7"/>
  <c r="J119" i="7"/>
  <c r="Z119" i="7"/>
  <c r="S119" i="7"/>
  <c r="L119" i="7"/>
  <c r="I119" i="7"/>
  <c r="K118" i="7"/>
  <c r="J118" i="7"/>
  <c r="S118" i="7"/>
  <c r="L118" i="7"/>
  <c r="L121" i="7" s="1"/>
  <c r="E57" i="7" s="1"/>
  <c r="I118" i="7"/>
  <c r="K117" i="7"/>
  <c r="J117" i="7"/>
  <c r="S117" i="7"/>
  <c r="L117" i="7"/>
  <c r="I117" i="7"/>
  <c r="Z117" i="7" s="1"/>
  <c r="K116" i="7"/>
  <c r="J116" i="7"/>
  <c r="S116" i="7"/>
  <c r="L116" i="7"/>
  <c r="I116" i="7"/>
  <c r="Z116" i="7" s="1"/>
  <c r="K115" i="7"/>
  <c r="J115" i="7"/>
  <c r="S115" i="7"/>
  <c r="L115" i="7"/>
  <c r="I115" i="7"/>
  <c r="Z115" i="7" s="1"/>
  <c r="K114" i="7"/>
  <c r="J114" i="7"/>
  <c r="S114" i="7"/>
  <c r="L114" i="7"/>
  <c r="I114" i="7"/>
  <c r="Z114" i="7" s="1"/>
  <c r="V111" i="7"/>
  <c r="I56" i="7" s="1"/>
  <c r="M111" i="7"/>
  <c r="F56" i="7" s="1"/>
  <c r="K110" i="7"/>
  <c r="J110" i="7"/>
  <c r="S110" i="7"/>
  <c r="L110" i="7"/>
  <c r="I110" i="7"/>
  <c r="Z110" i="7" s="1"/>
  <c r="K109" i="7"/>
  <c r="J109" i="7"/>
  <c r="S109" i="7"/>
  <c r="L109" i="7"/>
  <c r="I109" i="7"/>
  <c r="Z109" i="7" s="1"/>
  <c r="K108" i="7"/>
  <c r="J108" i="7"/>
  <c r="S108" i="7"/>
  <c r="L108" i="7"/>
  <c r="I108" i="7"/>
  <c r="Z108" i="7" s="1"/>
  <c r="K107" i="7"/>
  <c r="J107" i="7"/>
  <c r="S107" i="7"/>
  <c r="L107" i="7"/>
  <c r="I107" i="7"/>
  <c r="Z107" i="7" s="1"/>
  <c r="K106" i="7"/>
  <c r="J106" i="7"/>
  <c r="Z106" i="7"/>
  <c r="S106" i="7"/>
  <c r="L106" i="7"/>
  <c r="I106" i="7"/>
  <c r="K105" i="7"/>
  <c r="J105" i="7"/>
  <c r="S105" i="7"/>
  <c r="L105" i="7"/>
  <c r="I105" i="7"/>
  <c r="Z105" i="7" s="1"/>
  <c r="K104" i="7"/>
  <c r="J104" i="7"/>
  <c r="S104" i="7"/>
  <c r="L104" i="7"/>
  <c r="I104" i="7"/>
  <c r="Z104" i="7" s="1"/>
  <c r="K103" i="7"/>
  <c r="J103" i="7"/>
  <c r="Z103" i="7"/>
  <c r="S103" i="7"/>
  <c r="L103" i="7"/>
  <c r="I103" i="7"/>
  <c r="K102" i="7"/>
  <c r="J102" i="7"/>
  <c r="Z102" i="7"/>
  <c r="S102" i="7"/>
  <c r="L102" i="7"/>
  <c r="I102" i="7"/>
  <c r="K101" i="7"/>
  <c r="J101" i="7"/>
  <c r="S101" i="7"/>
  <c r="L101" i="7"/>
  <c r="I101" i="7"/>
  <c r="Z101" i="7" s="1"/>
  <c r="K100" i="7"/>
  <c r="J100" i="7"/>
  <c r="S100" i="7"/>
  <c r="L100" i="7"/>
  <c r="I100" i="7"/>
  <c r="Z100" i="7" s="1"/>
  <c r="K99" i="7"/>
  <c r="J99" i="7"/>
  <c r="Z99" i="7"/>
  <c r="S99" i="7"/>
  <c r="L99" i="7"/>
  <c r="I99" i="7"/>
  <c r="K98" i="7"/>
  <c r="J98" i="7"/>
  <c r="S98" i="7"/>
  <c r="L98" i="7"/>
  <c r="I98" i="7"/>
  <c r="Z98" i="7" s="1"/>
  <c r="K97" i="7"/>
  <c r="J97" i="7"/>
  <c r="S97" i="7"/>
  <c r="M97" i="7"/>
  <c r="L97" i="7"/>
  <c r="I97" i="7"/>
  <c r="Z97" i="7" s="1"/>
  <c r="V98" i="6"/>
  <c r="V100" i="6" s="1"/>
  <c r="I61" i="6" s="1"/>
  <c r="M98" i="6"/>
  <c r="M100" i="6" s="1"/>
  <c r="F61" i="6" s="1"/>
  <c r="K97" i="6"/>
  <c r="J97" i="6"/>
  <c r="S97" i="6"/>
  <c r="L97" i="6"/>
  <c r="I97" i="6"/>
  <c r="Z97" i="6" s="1"/>
  <c r="K96" i="6"/>
  <c r="J96" i="6"/>
  <c r="S96" i="6"/>
  <c r="L96" i="6"/>
  <c r="I96" i="6"/>
  <c r="Z96" i="6" s="1"/>
  <c r="K95" i="6"/>
  <c r="J95" i="6"/>
  <c r="S95" i="6"/>
  <c r="L95" i="6"/>
  <c r="I95" i="6"/>
  <c r="Z95" i="6" s="1"/>
  <c r="K94" i="6"/>
  <c r="J94" i="6"/>
  <c r="S94" i="6"/>
  <c r="L94" i="6"/>
  <c r="I94" i="6"/>
  <c r="I98" i="6" s="1"/>
  <c r="G60" i="6" s="1"/>
  <c r="M90" i="6"/>
  <c r="F57" i="6" s="1"/>
  <c r="F56" i="6"/>
  <c r="V88" i="6"/>
  <c r="M88" i="6"/>
  <c r="K87" i="6"/>
  <c r="J87" i="6"/>
  <c r="S87" i="6"/>
  <c r="L87" i="6"/>
  <c r="I87" i="6"/>
  <c r="Z87" i="6" s="1"/>
  <c r="K86" i="6"/>
  <c r="J86" i="6"/>
  <c r="S86" i="6"/>
  <c r="L86" i="6"/>
  <c r="I86" i="6"/>
  <c r="Z86" i="6" s="1"/>
  <c r="K85" i="6"/>
  <c r="J85" i="6"/>
  <c r="Z85" i="6"/>
  <c r="S85" i="6"/>
  <c r="L85" i="6"/>
  <c r="I85" i="6"/>
  <c r="K84" i="6"/>
  <c r="J84" i="6"/>
  <c r="Z84" i="6"/>
  <c r="S84" i="6"/>
  <c r="L84" i="6"/>
  <c r="I84" i="6"/>
  <c r="K83" i="6"/>
  <c r="J83" i="6"/>
  <c r="S83" i="6"/>
  <c r="L83" i="6"/>
  <c r="I83" i="6"/>
  <c r="Z83" i="6" s="1"/>
  <c r="K82" i="6"/>
  <c r="H29" i="6" s="1"/>
  <c r="P29" i="6" s="1"/>
  <c r="J82" i="6"/>
  <c r="S82" i="6"/>
  <c r="L82" i="6"/>
  <c r="I82" i="6"/>
  <c r="Z82" i="6" s="1"/>
  <c r="K81" i="6"/>
  <c r="J81" i="6"/>
  <c r="Z81" i="6"/>
  <c r="S81" i="6"/>
  <c r="L81" i="6"/>
  <c r="I81" i="6"/>
  <c r="K80" i="6"/>
  <c r="J80" i="6"/>
  <c r="S80" i="6"/>
  <c r="L80" i="6"/>
  <c r="I80" i="6"/>
  <c r="Z80" i="6" s="1"/>
  <c r="I62" i="5"/>
  <c r="V263" i="5"/>
  <c r="V265" i="5" s="1"/>
  <c r="I63" i="5" s="1"/>
  <c r="M263" i="5"/>
  <c r="F62" i="5" s="1"/>
  <c r="I263" i="5"/>
  <c r="G62" i="5" s="1"/>
  <c r="K262" i="5"/>
  <c r="J262" i="5"/>
  <c r="S262" i="5"/>
  <c r="L262" i="5"/>
  <c r="I262" i="5"/>
  <c r="Z262" i="5" s="1"/>
  <c r="K261" i="5"/>
  <c r="J261" i="5"/>
  <c r="Z261" i="5"/>
  <c r="S261" i="5"/>
  <c r="L261" i="5"/>
  <c r="I261" i="5"/>
  <c r="K260" i="5"/>
  <c r="J260" i="5"/>
  <c r="S260" i="5"/>
  <c r="S263" i="5" s="1"/>
  <c r="H62" i="5" s="1"/>
  <c r="L260" i="5"/>
  <c r="L263" i="5" s="1"/>
  <c r="E62" i="5" s="1"/>
  <c r="I260" i="5"/>
  <c r="Z260" i="5" s="1"/>
  <c r="F58" i="5"/>
  <c r="V254" i="5"/>
  <c r="I58" i="5" s="1"/>
  <c r="M254" i="5"/>
  <c r="K253" i="5"/>
  <c r="J253" i="5"/>
  <c r="S253" i="5"/>
  <c r="L253" i="5"/>
  <c r="I253" i="5"/>
  <c r="Z253" i="5" s="1"/>
  <c r="K252" i="5"/>
  <c r="J252" i="5"/>
  <c r="S252" i="5"/>
  <c r="L252" i="5"/>
  <c r="I252" i="5"/>
  <c r="Z252" i="5" s="1"/>
  <c r="I57" i="5"/>
  <c r="F57" i="5"/>
  <c r="V249" i="5"/>
  <c r="M249" i="5"/>
  <c r="K248" i="5"/>
  <c r="J248" i="5"/>
  <c r="S248" i="5"/>
  <c r="L248" i="5"/>
  <c r="I248" i="5"/>
  <c r="Z248" i="5" s="1"/>
  <c r="K247" i="5"/>
  <c r="J247" i="5"/>
  <c r="S247" i="5"/>
  <c r="L247" i="5"/>
  <c r="I247" i="5"/>
  <c r="Z247" i="5" s="1"/>
  <c r="K246" i="5"/>
  <c r="J246" i="5"/>
  <c r="S246" i="5"/>
  <c r="L246" i="5"/>
  <c r="I246" i="5"/>
  <c r="Z246" i="5" s="1"/>
  <c r="K245" i="5"/>
  <c r="J245" i="5"/>
  <c r="S245" i="5"/>
  <c r="L245" i="5"/>
  <c r="I245" i="5"/>
  <c r="Z245" i="5" s="1"/>
  <c r="K244" i="5"/>
  <c r="J244" i="5"/>
  <c r="S244" i="5"/>
  <c r="L244" i="5"/>
  <c r="I244" i="5"/>
  <c r="Z244" i="5" s="1"/>
  <c r="K243" i="5"/>
  <c r="J243" i="5"/>
  <c r="S243" i="5"/>
  <c r="L243" i="5"/>
  <c r="I243" i="5"/>
  <c r="Z243" i="5" s="1"/>
  <c r="K242" i="5"/>
  <c r="J242" i="5"/>
  <c r="S242" i="5"/>
  <c r="L242" i="5"/>
  <c r="I242" i="5"/>
  <c r="Z242" i="5" s="1"/>
  <c r="K241" i="5"/>
  <c r="J241" i="5"/>
  <c r="S241" i="5"/>
  <c r="L241" i="5"/>
  <c r="I241" i="5"/>
  <c r="Z241" i="5" s="1"/>
  <c r="K240" i="5"/>
  <c r="J240" i="5"/>
  <c r="S240" i="5"/>
  <c r="L240" i="5"/>
  <c r="I240" i="5"/>
  <c r="Z240" i="5" s="1"/>
  <c r="K239" i="5"/>
  <c r="J239" i="5"/>
  <c r="S239" i="5"/>
  <c r="L239" i="5"/>
  <c r="I239" i="5"/>
  <c r="Z239" i="5" s="1"/>
  <c r="K238" i="5"/>
  <c r="J238" i="5"/>
  <c r="S238" i="5"/>
  <c r="L238" i="5"/>
  <c r="I238" i="5"/>
  <c r="Z238" i="5" s="1"/>
  <c r="K237" i="5"/>
  <c r="J237" i="5"/>
  <c r="S237" i="5"/>
  <c r="L237" i="5"/>
  <c r="I237" i="5"/>
  <c r="Z237" i="5" s="1"/>
  <c r="K236" i="5"/>
  <c r="J236" i="5"/>
  <c r="S236" i="5"/>
  <c r="L236" i="5"/>
  <c r="I236" i="5"/>
  <c r="Z236" i="5" s="1"/>
  <c r="K235" i="5"/>
  <c r="J235" i="5"/>
  <c r="S235" i="5"/>
  <c r="L235" i="5"/>
  <c r="I235" i="5"/>
  <c r="Z235" i="5" s="1"/>
  <c r="K234" i="5"/>
  <c r="J234" i="5"/>
  <c r="S234" i="5"/>
  <c r="L234" i="5"/>
  <c r="I234" i="5"/>
  <c r="Z234" i="5" s="1"/>
  <c r="K233" i="5"/>
  <c r="J233" i="5"/>
  <c r="S233" i="5"/>
  <c r="L233" i="5"/>
  <c r="I233" i="5"/>
  <c r="Z233" i="5" s="1"/>
  <c r="K232" i="5"/>
  <c r="J232" i="5"/>
  <c r="S232" i="5"/>
  <c r="L232" i="5"/>
  <c r="I232" i="5"/>
  <c r="Z232" i="5" s="1"/>
  <c r="K231" i="5"/>
  <c r="J231" i="5"/>
  <c r="S231" i="5"/>
  <c r="L231" i="5"/>
  <c r="I231" i="5"/>
  <c r="Z231" i="5" s="1"/>
  <c r="K230" i="5"/>
  <c r="J230" i="5"/>
  <c r="S230" i="5"/>
  <c r="L230" i="5"/>
  <c r="I230" i="5"/>
  <c r="Z230" i="5" s="1"/>
  <c r="K229" i="5"/>
  <c r="J229" i="5"/>
  <c r="S229" i="5"/>
  <c r="L229" i="5"/>
  <c r="I229" i="5"/>
  <c r="Z229" i="5" s="1"/>
  <c r="K228" i="5"/>
  <c r="J228" i="5"/>
  <c r="S228" i="5"/>
  <c r="L228" i="5"/>
  <c r="I228" i="5"/>
  <c r="Z228" i="5" s="1"/>
  <c r="K227" i="5"/>
  <c r="J227" i="5"/>
  <c r="S227" i="5"/>
  <c r="L227" i="5"/>
  <c r="I227" i="5"/>
  <c r="Z227" i="5" s="1"/>
  <c r="K226" i="5"/>
  <c r="J226" i="5"/>
  <c r="S226" i="5"/>
  <c r="L226" i="5"/>
  <c r="I226" i="5"/>
  <c r="Z226" i="5" s="1"/>
  <c r="K225" i="5"/>
  <c r="J225" i="5"/>
  <c r="S225" i="5"/>
  <c r="L225" i="5"/>
  <c r="I225" i="5"/>
  <c r="Z225" i="5" s="1"/>
  <c r="K224" i="5"/>
  <c r="J224" i="5"/>
  <c r="S224" i="5"/>
  <c r="L224" i="5"/>
  <c r="I224" i="5"/>
  <c r="Z224" i="5" s="1"/>
  <c r="K223" i="5"/>
  <c r="J223" i="5"/>
  <c r="S223" i="5"/>
  <c r="L223" i="5"/>
  <c r="I223" i="5"/>
  <c r="Z223" i="5" s="1"/>
  <c r="K222" i="5"/>
  <c r="J222" i="5"/>
  <c r="S222" i="5"/>
  <c r="L222" i="5"/>
  <c r="I222" i="5"/>
  <c r="Z222" i="5" s="1"/>
  <c r="K221" i="5"/>
  <c r="J221" i="5"/>
  <c r="S221" i="5"/>
  <c r="L221" i="5"/>
  <c r="I221" i="5"/>
  <c r="Z221" i="5" s="1"/>
  <c r="K220" i="5"/>
  <c r="J220" i="5"/>
  <c r="S220" i="5"/>
  <c r="L220" i="5"/>
  <c r="I220" i="5"/>
  <c r="Z220" i="5" s="1"/>
  <c r="K219" i="5"/>
  <c r="J219" i="5"/>
  <c r="S219" i="5"/>
  <c r="L219" i="5"/>
  <c r="I219" i="5"/>
  <c r="Z219" i="5" s="1"/>
  <c r="K218" i="5"/>
  <c r="J218" i="5"/>
  <c r="S218" i="5"/>
  <c r="L218" i="5"/>
  <c r="I218" i="5"/>
  <c r="Z218" i="5" s="1"/>
  <c r="K217" i="5"/>
  <c r="J217" i="5"/>
  <c r="S217" i="5"/>
  <c r="L217" i="5"/>
  <c r="I217" i="5"/>
  <c r="Z217" i="5" s="1"/>
  <c r="K216" i="5"/>
  <c r="J216" i="5"/>
  <c r="S216" i="5"/>
  <c r="L216" i="5"/>
  <c r="I216" i="5"/>
  <c r="Z216" i="5" s="1"/>
  <c r="K215" i="5"/>
  <c r="J215" i="5"/>
  <c r="S215" i="5"/>
  <c r="L215" i="5"/>
  <c r="I215" i="5"/>
  <c r="Z215" i="5" s="1"/>
  <c r="K214" i="5"/>
  <c r="J214" i="5"/>
  <c r="S214" i="5"/>
  <c r="L214" i="5"/>
  <c r="I214" i="5"/>
  <c r="Z214" i="5" s="1"/>
  <c r="K213" i="5"/>
  <c r="J213" i="5"/>
  <c r="S213" i="5"/>
  <c r="L213" i="5"/>
  <c r="I213" i="5"/>
  <c r="Z213" i="5" s="1"/>
  <c r="K212" i="5"/>
  <c r="J212" i="5"/>
  <c r="S212" i="5"/>
  <c r="L212" i="5"/>
  <c r="I212" i="5"/>
  <c r="Z212" i="5" s="1"/>
  <c r="K211" i="5"/>
  <c r="J211" i="5"/>
  <c r="S211" i="5"/>
  <c r="L211" i="5"/>
  <c r="I211" i="5"/>
  <c r="Z211" i="5" s="1"/>
  <c r="K210" i="5"/>
  <c r="J210" i="5"/>
  <c r="S210" i="5"/>
  <c r="L210" i="5"/>
  <c r="I210" i="5"/>
  <c r="Z210" i="5" s="1"/>
  <c r="K209" i="5"/>
  <c r="J209" i="5"/>
  <c r="S209" i="5"/>
  <c r="L209" i="5"/>
  <c r="I209" i="5"/>
  <c r="Z209" i="5" s="1"/>
  <c r="K208" i="5"/>
  <c r="J208" i="5"/>
  <c r="S208" i="5"/>
  <c r="L208" i="5"/>
  <c r="I208" i="5"/>
  <c r="Z208" i="5" s="1"/>
  <c r="K207" i="5"/>
  <c r="J207" i="5"/>
  <c r="S207" i="5"/>
  <c r="L207" i="5"/>
  <c r="I207" i="5"/>
  <c r="Z207" i="5" s="1"/>
  <c r="K206" i="5"/>
  <c r="J206" i="5"/>
  <c r="S206" i="5"/>
  <c r="L206" i="5"/>
  <c r="I206" i="5"/>
  <c r="Z206" i="5" s="1"/>
  <c r="K205" i="5"/>
  <c r="J205" i="5"/>
  <c r="S205" i="5"/>
  <c r="L205" i="5"/>
  <c r="I205" i="5"/>
  <c r="Z205" i="5" s="1"/>
  <c r="K204" i="5"/>
  <c r="J204" i="5"/>
  <c r="S204" i="5"/>
  <c r="L204" i="5"/>
  <c r="I204" i="5"/>
  <c r="Z204" i="5" s="1"/>
  <c r="K203" i="5"/>
  <c r="J203" i="5"/>
  <c r="S203" i="5"/>
  <c r="L203" i="5"/>
  <c r="I203" i="5"/>
  <c r="Z203" i="5" s="1"/>
  <c r="K202" i="5"/>
  <c r="J202" i="5"/>
  <c r="S202" i="5"/>
  <c r="L202" i="5"/>
  <c r="I202" i="5"/>
  <c r="Z202" i="5" s="1"/>
  <c r="K201" i="5"/>
  <c r="J201" i="5"/>
  <c r="S201" i="5"/>
  <c r="L201" i="5"/>
  <c r="I201" i="5"/>
  <c r="Z201" i="5" s="1"/>
  <c r="K200" i="5"/>
  <c r="J200" i="5"/>
  <c r="S200" i="5"/>
  <c r="L200" i="5"/>
  <c r="I200" i="5"/>
  <c r="Z200" i="5" s="1"/>
  <c r="K199" i="5"/>
  <c r="J199" i="5"/>
  <c r="S199" i="5"/>
  <c r="L199" i="5"/>
  <c r="I199" i="5"/>
  <c r="Z199" i="5" s="1"/>
  <c r="K198" i="5"/>
  <c r="J198" i="5"/>
  <c r="S198" i="5"/>
  <c r="L198" i="5"/>
  <c r="I198" i="5"/>
  <c r="Z198" i="5" s="1"/>
  <c r="K197" i="5"/>
  <c r="J197" i="5"/>
  <c r="S197" i="5"/>
  <c r="L197" i="5"/>
  <c r="I197" i="5"/>
  <c r="Z197" i="5" s="1"/>
  <c r="K196" i="5"/>
  <c r="J196" i="5"/>
  <c r="S196" i="5"/>
  <c r="L196" i="5"/>
  <c r="I196" i="5"/>
  <c r="Z196" i="5" s="1"/>
  <c r="K195" i="5"/>
  <c r="J195" i="5"/>
  <c r="S195" i="5"/>
  <c r="L195" i="5"/>
  <c r="I195" i="5"/>
  <c r="Z195" i="5" s="1"/>
  <c r="K194" i="5"/>
  <c r="J194" i="5"/>
  <c r="S194" i="5"/>
  <c r="L194" i="5"/>
  <c r="I194" i="5"/>
  <c r="Z194" i="5" s="1"/>
  <c r="K193" i="5"/>
  <c r="J193" i="5"/>
  <c r="S193" i="5"/>
  <c r="L193" i="5"/>
  <c r="I193" i="5"/>
  <c r="Z193" i="5" s="1"/>
  <c r="K192" i="5"/>
  <c r="J192" i="5"/>
  <c r="S192" i="5"/>
  <c r="L192" i="5"/>
  <c r="I192" i="5"/>
  <c r="Z192" i="5" s="1"/>
  <c r="K191" i="5"/>
  <c r="J191" i="5"/>
  <c r="S191" i="5"/>
  <c r="L191" i="5"/>
  <c r="I191" i="5"/>
  <c r="Z191" i="5" s="1"/>
  <c r="K190" i="5"/>
  <c r="J190" i="5"/>
  <c r="S190" i="5"/>
  <c r="L190" i="5"/>
  <c r="I190" i="5"/>
  <c r="Z190" i="5" s="1"/>
  <c r="K189" i="5"/>
  <c r="J189" i="5"/>
  <c r="S189" i="5"/>
  <c r="L189" i="5"/>
  <c r="I189" i="5"/>
  <c r="Z189" i="5" s="1"/>
  <c r="K188" i="5"/>
  <c r="J188" i="5"/>
  <c r="S188" i="5"/>
  <c r="L188" i="5"/>
  <c r="I188" i="5"/>
  <c r="Z188" i="5" s="1"/>
  <c r="K187" i="5"/>
  <c r="J187" i="5"/>
  <c r="S187" i="5"/>
  <c r="L187" i="5"/>
  <c r="I187" i="5"/>
  <c r="Z187" i="5" s="1"/>
  <c r="K186" i="5"/>
  <c r="J186" i="5"/>
  <c r="S186" i="5"/>
  <c r="L186" i="5"/>
  <c r="I186" i="5"/>
  <c r="Z186" i="5" s="1"/>
  <c r="K185" i="5"/>
  <c r="J185" i="5"/>
  <c r="S185" i="5"/>
  <c r="L185" i="5"/>
  <c r="I185" i="5"/>
  <c r="Z185" i="5" s="1"/>
  <c r="K184" i="5"/>
  <c r="J184" i="5"/>
  <c r="S184" i="5"/>
  <c r="L184" i="5"/>
  <c r="I184" i="5"/>
  <c r="Z184" i="5" s="1"/>
  <c r="K183" i="5"/>
  <c r="J183" i="5"/>
  <c r="S183" i="5"/>
  <c r="L183" i="5"/>
  <c r="I183" i="5"/>
  <c r="Z183" i="5" s="1"/>
  <c r="K182" i="5"/>
  <c r="J182" i="5"/>
  <c r="S182" i="5"/>
  <c r="L182" i="5"/>
  <c r="I182" i="5"/>
  <c r="Z182" i="5" s="1"/>
  <c r="K181" i="5"/>
  <c r="J181" i="5"/>
  <c r="S181" i="5"/>
  <c r="L181" i="5"/>
  <c r="I181" i="5"/>
  <c r="Z181" i="5" s="1"/>
  <c r="K180" i="5"/>
  <c r="J180" i="5"/>
  <c r="S180" i="5"/>
  <c r="L180" i="5"/>
  <c r="I180" i="5"/>
  <c r="Z180" i="5" s="1"/>
  <c r="K179" i="5"/>
  <c r="J179" i="5"/>
  <c r="S179" i="5"/>
  <c r="L179" i="5"/>
  <c r="I179" i="5"/>
  <c r="Z179" i="5" s="1"/>
  <c r="K178" i="5"/>
  <c r="J178" i="5"/>
  <c r="S178" i="5"/>
  <c r="L178" i="5"/>
  <c r="I178" i="5"/>
  <c r="Z178" i="5" s="1"/>
  <c r="K177" i="5"/>
  <c r="J177" i="5"/>
  <c r="S177" i="5"/>
  <c r="L177" i="5"/>
  <c r="I177" i="5"/>
  <c r="Z177" i="5" s="1"/>
  <c r="K176" i="5"/>
  <c r="J176" i="5"/>
  <c r="S176" i="5"/>
  <c r="L176" i="5"/>
  <c r="I176" i="5"/>
  <c r="Z176" i="5" s="1"/>
  <c r="K175" i="5"/>
  <c r="J175" i="5"/>
  <c r="S175" i="5"/>
  <c r="L175" i="5"/>
  <c r="I175" i="5"/>
  <c r="Z175" i="5" s="1"/>
  <c r="K174" i="5"/>
  <c r="J174" i="5"/>
  <c r="S174" i="5"/>
  <c r="L174" i="5"/>
  <c r="I174" i="5"/>
  <c r="Z174" i="5" s="1"/>
  <c r="K173" i="5"/>
  <c r="J173" i="5"/>
  <c r="S173" i="5"/>
  <c r="L173" i="5"/>
  <c r="I173" i="5"/>
  <c r="Z173" i="5" s="1"/>
  <c r="K172" i="5"/>
  <c r="J172" i="5"/>
  <c r="S172" i="5"/>
  <c r="L172" i="5"/>
  <c r="I172" i="5"/>
  <c r="Z172" i="5" s="1"/>
  <c r="K171" i="5"/>
  <c r="J171" i="5"/>
  <c r="S171" i="5"/>
  <c r="L171" i="5"/>
  <c r="I171" i="5"/>
  <c r="Z171" i="5" s="1"/>
  <c r="K170" i="5"/>
  <c r="J170" i="5"/>
  <c r="S170" i="5"/>
  <c r="L170" i="5"/>
  <c r="I170" i="5"/>
  <c r="Z170" i="5" s="1"/>
  <c r="K169" i="5"/>
  <c r="J169" i="5"/>
  <c r="S169" i="5"/>
  <c r="L169" i="5"/>
  <c r="I169" i="5"/>
  <c r="Z169" i="5" s="1"/>
  <c r="K168" i="5"/>
  <c r="J168" i="5"/>
  <c r="S168" i="5"/>
  <c r="L168" i="5"/>
  <c r="I168" i="5"/>
  <c r="Z168" i="5" s="1"/>
  <c r="K167" i="5"/>
  <c r="J167" i="5"/>
  <c r="S167" i="5"/>
  <c r="L167" i="5"/>
  <c r="I167" i="5"/>
  <c r="Z167" i="5" s="1"/>
  <c r="K166" i="5"/>
  <c r="J166" i="5"/>
  <c r="S166" i="5"/>
  <c r="L166" i="5"/>
  <c r="I166" i="5"/>
  <c r="Z166" i="5" s="1"/>
  <c r="K165" i="5"/>
  <c r="J165" i="5"/>
  <c r="S165" i="5"/>
  <c r="L165" i="5"/>
  <c r="I165" i="5"/>
  <c r="Z165" i="5" s="1"/>
  <c r="K164" i="5"/>
  <c r="J164" i="5"/>
  <c r="S164" i="5"/>
  <c r="L164" i="5"/>
  <c r="I164" i="5"/>
  <c r="Z164" i="5" s="1"/>
  <c r="K163" i="5"/>
  <c r="J163" i="5"/>
  <c r="S163" i="5"/>
  <c r="L163" i="5"/>
  <c r="I163" i="5"/>
  <c r="Z163" i="5" s="1"/>
  <c r="K162" i="5"/>
  <c r="J162" i="5"/>
  <c r="S162" i="5"/>
  <c r="L162" i="5"/>
  <c r="I162" i="5"/>
  <c r="Z162" i="5" s="1"/>
  <c r="K161" i="5"/>
  <c r="J161" i="5"/>
  <c r="S161" i="5"/>
  <c r="L161" i="5"/>
  <c r="I161" i="5"/>
  <c r="Z161" i="5" s="1"/>
  <c r="K160" i="5"/>
  <c r="J160" i="5"/>
  <c r="S160" i="5"/>
  <c r="L160" i="5"/>
  <c r="I160" i="5"/>
  <c r="Z160" i="5" s="1"/>
  <c r="K159" i="5"/>
  <c r="J159" i="5"/>
  <c r="S159" i="5"/>
  <c r="L159" i="5"/>
  <c r="I159" i="5"/>
  <c r="Z159" i="5" s="1"/>
  <c r="K158" i="5"/>
  <c r="J158" i="5"/>
  <c r="S158" i="5"/>
  <c r="L158" i="5"/>
  <c r="I158" i="5"/>
  <c r="Z158" i="5" s="1"/>
  <c r="K157" i="5"/>
  <c r="J157" i="5"/>
  <c r="S157" i="5"/>
  <c r="L157" i="5"/>
  <c r="I157" i="5"/>
  <c r="Z157" i="5" s="1"/>
  <c r="K156" i="5"/>
  <c r="J156" i="5"/>
  <c r="S156" i="5"/>
  <c r="L156" i="5"/>
  <c r="I156" i="5"/>
  <c r="Z156" i="5" s="1"/>
  <c r="K155" i="5"/>
  <c r="J155" i="5"/>
  <c r="S155" i="5"/>
  <c r="L155" i="5"/>
  <c r="I155" i="5"/>
  <c r="Z155" i="5" s="1"/>
  <c r="K154" i="5"/>
  <c r="J154" i="5"/>
  <c r="S154" i="5"/>
  <c r="L154" i="5"/>
  <c r="I154" i="5"/>
  <c r="Z154" i="5" s="1"/>
  <c r="K153" i="5"/>
  <c r="J153" i="5"/>
  <c r="S153" i="5"/>
  <c r="L153" i="5"/>
  <c r="I153" i="5"/>
  <c r="Z153" i="5" s="1"/>
  <c r="K152" i="5"/>
  <c r="J152" i="5"/>
  <c r="S152" i="5"/>
  <c r="L152" i="5"/>
  <c r="I152" i="5"/>
  <c r="Z152" i="5" s="1"/>
  <c r="K151" i="5"/>
  <c r="J151" i="5"/>
  <c r="S151" i="5"/>
  <c r="L151" i="5"/>
  <c r="I151" i="5"/>
  <c r="Z151" i="5" s="1"/>
  <c r="K150" i="5"/>
  <c r="J150" i="5"/>
  <c r="S150" i="5"/>
  <c r="L150" i="5"/>
  <c r="I150" i="5"/>
  <c r="Z150" i="5" s="1"/>
  <c r="K149" i="5"/>
  <c r="J149" i="5"/>
  <c r="S149" i="5"/>
  <c r="L149" i="5"/>
  <c r="I149" i="5"/>
  <c r="Z149" i="5" s="1"/>
  <c r="K148" i="5"/>
  <c r="J148" i="5"/>
  <c r="S148" i="5"/>
  <c r="L148" i="5"/>
  <c r="I148" i="5"/>
  <c r="Z148" i="5" s="1"/>
  <c r="K147" i="5"/>
  <c r="J147" i="5"/>
  <c r="S147" i="5"/>
  <c r="L147" i="5"/>
  <c r="I147" i="5"/>
  <c r="Z147" i="5" s="1"/>
  <c r="K146" i="5"/>
  <c r="J146" i="5"/>
  <c r="S146" i="5"/>
  <c r="L146" i="5"/>
  <c r="I146" i="5"/>
  <c r="Z146" i="5" s="1"/>
  <c r="K145" i="5"/>
  <c r="J145" i="5"/>
  <c r="S145" i="5"/>
  <c r="L145" i="5"/>
  <c r="I145" i="5"/>
  <c r="Z145" i="5" s="1"/>
  <c r="K144" i="5"/>
  <c r="J144" i="5"/>
  <c r="S144" i="5"/>
  <c r="L144" i="5"/>
  <c r="I144" i="5"/>
  <c r="Z144" i="5" s="1"/>
  <c r="K143" i="5"/>
  <c r="J143" i="5"/>
  <c r="S143" i="5"/>
  <c r="L143" i="5"/>
  <c r="I143" i="5"/>
  <c r="Z143" i="5" s="1"/>
  <c r="K142" i="5"/>
  <c r="J142" i="5"/>
  <c r="S142" i="5"/>
  <c r="L142" i="5"/>
  <c r="I142" i="5"/>
  <c r="Z142" i="5" s="1"/>
  <c r="K141" i="5"/>
  <c r="J141" i="5"/>
  <c r="S141" i="5"/>
  <c r="L141" i="5"/>
  <c r="I141" i="5"/>
  <c r="Z141" i="5" s="1"/>
  <c r="K140" i="5"/>
  <c r="J140" i="5"/>
  <c r="S140" i="5"/>
  <c r="L140" i="5"/>
  <c r="I140" i="5"/>
  <c r="Z140" i="5" s="1"/>
  <c r="K139" i="5"/>
  <c r="J139" i="5"/>
  <c r="S139" i="5"/>
  <c r="L139" i="5"/>
  <c r="I139" i="5"/>
  <c r="Z139" i="5" s="1"/>
  <c r="K138" i="5"/>
  <c r="J138" i="5"/>
  <c r="S138" i="5"/>
  <c r="L138" i="5"/>
  <c r="I138" i="5"/>
  <c r="Z138" i="5" s="1"/>
  <c r="K137" i="5"/>
  <c r="J137" i="5"/>
  <c r="S137" i="5"/>
  <c r="L137" i="5"/>
  <c r="I137" i="5"/>
  <c r="Z137" i="5" s="1"/>
  <c r="K136" i="5"/>
  <c r="J136" i="5"/>
  <c r="S136" i="5"/>
  <c r="L136" i="5"/>
  <c r="I136" i="5"/>
  <c r="Z136" i="5" s="1"/>
  <c r="K135" i="5"/>
  <c r="J135" i="5"/>
  <c r="S135" i="5"/>
  <c r="L135" i="5"/>
  <c r="I135" i="5"/>
  <c r="Z135" i="5" s="1"/>
  <c r="K134" i="5"/>
  <c r="J134" i="5"/>
  <c r="S134" i="5"/>
  <c r="L134" i="5"/>
  <c r="I134" i="5"/>
  <c r="Z134" i="5" s="1"/>
  <c r="K133" i="5"/>
  <c r="J133" i="5"/>
  <c r="S133" i="5"/>
  <c r="L133" i="5"/>
  <c r="I133" i="5"/>
  <c r="Z133" i="5" s="1"/>
  <c r="K132" i="5"/>
  <c r="J132" i="5"/>
  <c r="S132" i="5"/>
  <c r="L132" i="5"/>
  <c r="I132" i="5"/>
  <c r="Z132" i="5" s="1"/>
  <c r="K131" i="5"/>
  <c r="J131" i="5"/>
  <c r="S131" i="5"/>
  <c r="L131" i="5"/>
  <c r="I131" i="5"/>
  <c r="Z131" i="5" s="1"/>
  <c r="K130" i="5"/>
  <c r="J130" i="5"/>
  <c r="S130" i="5"/>
  <c r="L130" i="5"/>
  <c r="I130" i="5"/>
  <c r="Z130" i="5" s="1"/>
  <c r="K129" i="5"/>
  <c r="J129" i="5"/>
  <c r="S129" i="5"/>
  <c r="L129" i="5"/>
  <c r="I129" i="5"/>
  <c r="Z129" i="5" s="1"/>
  <c r="K128" i="5"/>
  <c r="J128" i="5"/>
  <c r="S128" i="5"/>
  <c r="L128" i="5"/>
  <c r="I128" i="5"/>
  <c r="Z128" i="5" s="1"/>
  <c r="K127" i="5"/>
  <c r="J127" i="5"/>
  <c r="S127" i="5"/>
  <c r="L127" i="5"/>
  <c r="I127" i="5"/>
  <c r="Z127" i="5" s="1"/>
  <c r="K126" i="5"/>
  <c r="J126" i="5"/>
  <c r="S126" i="5"/>
  <c r="L126" i="5"/>
  <c r="I126" i="5"/>
  <c r="Z126" i="5" s="1"/>
  <c r="K125" i="5"/>
  <c r="J125" i="5"/>
  <c r="S125" i="5"/>
  <c r="L125" i="5"/>
  <c r="I125" i="5"/>
  <c r="Z125" i="5" s="1"/>
  <c r="K124" i="5"/>
  <c r="J124" i="5"/>
  <c r="S124" i="5"/>
  <c r="L124" i="5"/>
  <c r="I124" i="5"/>
  <c r="Z124" i="5" s="1"/>
  <c r="K123" i="5"/>
  <c r="J123" i="5"/>
  <c r="S123" i="5"/>
  <c r="L123" i="5"/>
  <c r="I123" i="5"/>
  <c r="Z123" i="5" s="1"/>
  <c r="K122" i="5"/>
  <c r="J122" i="5"/>
  <c r="S122" i="5"/>
  <c r="L122" i="5"/>
  <c r="I122" i="5"/>
  <c r="Z122" i="5" s="1"/>
  <c r="K121" i="5"/>
  <c r="J121" i="5"/>
  <c r="S121" i="5"/>
  <c r="L121" i="5"/>
  <c r="I121" i="5"/>
  <c r="Z121" i="5" s="1"/>
  <c r="K120" i="5"/>
  <c r="J120" i="5"/>
  <c r="S120" i="5"/>
  <c r="L120" i="5"/>
  <c r="I120" i="5"/>
  <c r="Z120" i="5" s="1"/>
  <c r="K119" i="5"/>
  <c r="J119" i="5"/>
  <c r="S119" i="5"/>
  <c r="L119" i="5"/>
  <c r="I119" i="5"/>
  <c r="Z119" i="5" s="1"/>
  <c r="K118" i="5"/>
  <c r="J118" i="5"/>
  <c r="S118" i="5"/>
  <c r="L118" i="5"/>
  <c r="I118" i="5"/>
  <c r="Z118" i="5" s="1"/>
  <c r="K117" i="5"/>
  <c r="J117" i="5"/>
  <c r="S117" i="5"/>
  <c r="L117" i="5"/>
  <c r="I117" i="5"/>
  <c r="Z117" i="5" s="1"/>
  <c r="K116" i="5"/>
  <c r="J116" i="5"/>
  <c r="S116" i="5"/>
  <c r="L116" i="5"/>
  <c r="I116" i="5"/>
  <c r="Z116" i="5" s="1"/>
  <c r="K115" i="5"/>
  <c r="J115" i="5"/>
  <c r="S115" i="5"/>
  <c r="L115" i="5"/>
  <c r="I115" i="5"/>
  <c r="Z115" i="5" s="1"/>
  <c r="K114" i="5"/>
  <c r="J114" i="5"/>
  <c r="S114" i="5"/>
  <c r="L114" i="5"/>
  <c r="I114" i="5"/>
  <c r="Z114" i="5" s="1"/>
  <c r="K113" i="5"/>
  <c r="J113" i="5"/>
  <c r="S113" i="5"/>
  <c r="L113" i="5"/>
  <c r="I113" i="5"/>
  <c r="Z113" i="5" s="1"/>
  <c r="K112" i="5"/>
  <c r="J112" i="5"/>
  <c r="S112" i="5"/>
  <c r="L112" i="5"/>
  <c r="I112" i="5"/>
  <c r="Z112" i="5" s="1"/>
  <c r="V109" i="5"/>
  <c r="M109" i="5"/>
  <c r="F56" i="5" s="1"/>
  <c r="K108" i="5"/>
  <c r="J108" i="5"/>
  <c r="S108" i="5"/>
  <c r="L108" i="5"/>
  <c r="I108" i="5"/>
  <c r="Z108" i="5" s="1"/>
  <c r="K107" i="5"/>
  <c r="J107" i="5"/>
  <c r="S107" i="5"/>
  <c r="L107" i="5"/>
  <c r="I107" i="5"/>
  <c r="Z107" i="5" s="1"/>
  <c r="K106" i="5"/>
  <c r="J106" i="5"/>
  <c r="S106" i="5"/>
  <c r="L106" i="5"/>
  <c r="I106" i="5"/>
  <c r="Z106" i="5" s="1"/>
  <c r="K105" i="5"/>
  <c r="J105" i="5"/>
  <c r="S105" i="5"/>
  <c r="L105" i="5"/>
  <c r="I105" i="5"/>
  <c r="Z105" i="5" s="1"/>
  <c r="K104" i="5"/>
  <c r="J104" i="5"/>
  <c r="S104" i="5"/>
  <c r="L104" i="5"/>
  <c r="I104" i="5"/>
  <c r="Z104" i="5" s="1"/>
  <c r="K103" i="5"/>
  <c r="J103" i="5"/>
  <c r="S103" i="5"/>
  <c r="L103" i="5"/>
  <c r="I103" i="5"/>
  <c r="Z103" i="5" s="1"/>
  <c r="K102" i="5"/>
  <c r="J102" i="5"/>
  <c r="S102" i="5"/>
  <c r="L102" i="5"/>
  <c r="I102" i="5"/>
  <c r="Z102" i="5" s="1"/>
  <c r="K101" i="5"/>
  <c r="J101" i="5"/>
  <c r="S101" i="5"/>
  <c r="L101" i="5"/>
  <c r="I101" i="5"/>
  <c r="Z101" i="5" s="1"/>
  <c r="K100" i="5"/>
  <c r="J100" i="5"/>
  <c r="S100" i="5"/>
  <c r="L100" i="5"/>
  <c r="I100" i="5"/>
  <c r="Z100" i="5" s="1"/>
  <c r="K99" i="5"/>
  <c r="J99" i="5"/>
  <c r="S99" i="5"/>
  <c r="L99" i="5"/>
  <c r="I99" i="5"/>
  <c r="Z99" i="5" s="1"/>
  <c r="K98" i="5"/>
  <c r="J98" i="5"/>
  <c r="S98" i="5"/>
  <c r="L98" i="5"/>
  <c r="I98" i="5"/>
  <c r="Z98" i="5" s="1"/>
  <c r="K97" i="5"/>
  <c r="J97" i="5"/>
  <c r="S97" i="5"/>
  <c r="L97" i="5"/>
  <c r="I97" i="5"/>
  <c r="Z97" i="5" s="1"/>
  <c r="K96" i="5"/>
  <c r="J96" i="5"/>
  <c r="S96" i="5"/>
  <c r="L96" i="5"/>
  <c r="I96" i="5"/>
  <c r="Z96" i="5" s="1"/>
  <c r="K95" i="5"/>
  <c r="J95" i="5"/>
  <c r="S95" i="5"/>
  <c r="L95" i="5"/>
  <c r="I95" i="5"/>
  <c r="Z95" i="5" s="1"/>
  <c r="K94" i="5"/>
  <c r="J94" i="5"/>
  <c r="S94" i="5"/>
  <c r="L94" i="5"/>
  <c r="I94" i="5"/>
  <c r="Z94" i="5" s="1"/>
  <c r="K93" i="5"/>
  <c r="J93" i="5"/>
  <c r="S93" i="5"/>
  <c r="L93" i="5"/>
  <c r="I93" i="5"/>
  <c r="Z93" i="5" s="1"/>
  <c r="K92" i="5"/>
  <c r="J92" i="5"/>
  <c r="S92" i="5"/>
  <c r="L92" i="5"/>
  <c r="I92" i="5"/>
  <c r="Z92" i="5" s="1"/>
  <c r="K91" i="5"/>
  <c r="J91" i="5"/>
  <c r="S91" i="5"/>
  <c r="L91" i="5"/>
  <c r="I91" i="5"/>
  <c r="Z91" i="5" s="1"/>
  <c r="K90" i="5"/>
  <c r="J90" i="5"/>
  <c r="S90" i="5"/>
  <c r="L90" i="5"/>
  <c r="I90" i="5"/>
  <c r="Z90" i="5" s="1"/>
  <c r="K89" i="5"/>
  <c r="J89" i="5"/>
  <c r="S89" i="5"/>
  <c r="L89" i="5"/>
  <c r="I89" i="5"/>
  <c r="Z89" i="5" s="1"/>
  <c r="K88" i="5"/>
  <c r="J88" i="5"/>
  <c r="S88" i="5"/>
  <c r="L88" i="5"/>
  <c r="I88" i="5"/>
  <c r="Z88" i="5" s="1"/>
  <c r="K87" i="5"/>
  <c r="J87" i="5"/>
  <c r="S87" i="5"/>
  <c r="L87" i="5"/>
  <c r="I87" i="5"/>
  <c r="Z87" i="5" s="1"/>
  <c r="K86" i="5"/>
  <c r="J86" i="5"/>
  <c r="S86" i="5"/>
  <c r="L86" i="5"/>
  <c r="I86" i="5"/>
  <c r="Z86" i="5" s="1"/>
  <c r="K85" i="5"/>
  <c r="J85" i="5"/>
  <c r="S85" i="5"/>
  <c r="L85" i="5"/>
  <c r="I85" i="5"/>
  <c r="Z85" i="5" s="1"/>
  <c r="K84" i="5"/>
  <c r="J84" i="5"/>
  <c r="S84" i="5"/>
  <c r="L84" i="5"/>
  <c r="I84" i="5"/>
  <c r="Z84" i="5" s="1"/>
  <c r="K83" i="5"/>
  <c r="J83" i="5"/>
  <c r="S83" i="5"/>
  <c r="L83" i="5"/>
  <c r="I83" i="5"/>
  <c r="Z83" i="5" s="1"/>
  <c r="K82" i="5"/>
  <c r="J82" i="5"/>
  <c r="S82" i="5"/>
  <c r="L82" i="5"/>
  <c r="I82" i="5"/>
  <c r="V258" i="4"/>
  <c r="I67" i="4" s="1"/>
  <c r="K257" i="4"/>
  <c r="J257" i="4"/>
  <c r="Z257" i="4"/>
  <c r="S257" i="4"/>
  <c r="L257" i="4"/>
  <c r="I257" i="4"/>
  <c r="K256" i="4"/>
  <c r="J256" i="4"/>
  <c r="S256" i="4"/>
  <c r="L256" i="4"/>
  <c r="I256" i="4"/>
  <c r="Z256" i="4" s="1"/>
  <c r="K255" i="4"/>
  <c r="J255" i="4"/>
  <c r="S255" i="4"/>
  <c r="L255" i="4"/>
  <c r="I255" i="4"/>
  <c r="Z255" i="4" s="1"/>
  <c r="K254" i="4"/>
  <c r="J254" i="4"/>
  <c r="Z254" i="4"/>
  <c r="S254" i="4"/>
  <c r="L254" i="4"/>
  <c r="I254" i="4"/>
  <c r="K253" i="4"/>
  <c r="J253" i="4"/>
  <c r="S253" i="4"/>
  <c r="L253" i="4"/>
  <c r="I253" i="4"/>
  <c r="Z253" i="4" s="1"/>
  <c r="K252" i="4"/>
  <c r="J252" i="4"/>
  <c r="S252" i="4"/>
  <c r="L252" i="4"/>
  <c r="I252" i="4"/>
  <c r="Z252" i="4" s="1"/>
  <c r="K251" i="4"/>
  <c r="J251" i="4"/>
  <c r="S251" i="4"/>
  <c r="L251" i="4"/>
  <c r="I251" i="4"/>
  <c r="Z251" i="4" s="1"/>
  <c r="K250" i="4"/>
  <c r="J250" i="4"/>
  <c r="S250" i="4"/>
  <c r="L250" i="4"/>
  <c r="I250" i="4"/>
  <c r="Z250" i="4" s="1"/>
  <c r="K249" i="4"/>
  <c r="J249" i="4"/>
  <c r="S249" i="4"/>
  <c r="L249" i="4"/>
  <c r="I249" i="4"/>
  <c r="Z249" i="4" s="1"/>
  <c r="K248" i="4"/>
  <c r="J248" i="4"/>
  <c r="S248" i="4"/>
  <c r="L248" i="4"/>
  <c r="I248" i="4"/>
  <c r="Z248" i="4" s="1"/>
  <c r="K247" i="4"/>
  <c r="J247" i="4"/>
  <c r="S247" i="4"/>
  <c r="L247" i="4"/>
  <c r="I247" i="4"/>
  <c r="Z247" i="4" s="1"/>
  <c r="K246" i="4"/>
  <c r="J246" i="4"/>
  <c r="S246" i="4"/>
  <c r="L246" i="4"/>
  <c r="I246" i="4"/>
  <c r="Z246" i="4" s="1"/>
  <c r="K245" i="4"/>
  <c r="J245" i="4"/>
  <c r="S245" i="4"/>
  <c r="L245" i="4"/>
  <c r="I245" i="4"/>
  <c r="Z245" i="4" s="1"/>
  <c r="K244" i="4"/>
  <c r="J244" i="4"/>
  <c r="Z244" i="4"/>
  <c r="S244" i="4"/>
  <c r="L244" i="4"/>
  <c r="I244" i="4"/>
  <c r="K243" i="4"/>
  <c r="J243" i="4"/>
  <c r="Z243" i="4"/>
  <c r="S243" i="4"/>
  <c r="L243" i="4"/>
  <c r="I243" i="4"/>
  <c r="K242" i="4"/>
  <c r="J242" i="4"/>
  <c r="S242" i="4"/>
  <c r="L242" i="4"/>
  <c r="I242" i="4"/>
  <c r="Z242" i="4" s="1"/>
  <c r="K241" i="4"/>
  <c r="J241" i="4"/>
  <c r="S241" i="4"/>
  <c r="L241" i="4"/>
  <c r="I241" i="4"/>
  <c r="Z241" i="4" s="1"/>
  <c r="K240" i="4"/>
  <c r="J240" i="4"/>
  <c r="Z240" i="4"/>
  <c r="S240" i="4"/>
  <c r="L240" i="4"/>
  <c r="I240" i="4"/>
  <c r="K239" i="4"/>
  <c r="J239" i="4"/>
  <c r="S239" i="4"/>
  <c r="L239" i="4"/>
  <c r="I239" i="4"/>
  <c r="Z239" i="4" s="1"/>
  <c r="K238" i="4"/>
  <c r="J238" i="4"/>
  <c r="S238" i="4"/>
  <c r="M238" i="4"/>
  <c r="L238" i="4"/>
  <c r="I238" i="4"/>
  <c r="Z238" i="4" s="1"/>
  <c r="K237" i="4"/>
  <c r="J237" i="4"/>
  <c r="S237" i="4"/>
  <c r="L237" i="4"/>
  <c r="I237" i="4"/>
  <c r="Z237" i="4" s="1"/>
  <c r="K236" i="4"/>
  <c r="J236" i="4"/>
  <c r="Z236" i="4"/>
  <c r="S236" i="4"/>
  <c r="L236" i="4"/>
  <c r="I236" i="4"/>
  <c r="K235" i="4"/>
  <c r="J235" i="4"/>
  <c r="S235" i="4"/>
  <c r="L235" i="4"/>
  <c r="I235" i="4"/>
  <c r="Z235" i="4" s="1"/>
  <c r="K234" i="4"/>
  <c r="J234" i="4"/>
  <c r="S234" i="4"/>
  <c r="L234" i="4"/>
  <c r="I234" i="4"/>
  <c r="Z234" i="4" s="1"/>
  <c r="K233" i="4"/>
  <c r="J233" i="4"/>
  <c r="Z233" i="4"/>
  <c r="S233" i="4"/>
  <c r="M233" i="4"/>
  <c r="L233" i="4"/>
  <c r="I233" i="4"/>
  <c r="K232" i="4"/>
  <c r="J232" i="4"/>
  <c r="S232" i="4"/>
  <c r="M232" i="4"/>
  <c r="M258" i="4" s="1"/>
  <c r="F67" i="4" s="1"/>
  <c r="L232" i="4"/>
  <c r="I232" i="4"/>
  <c r="Z232" i="4" s="1"/>
  <c r="K231" i="4"/>
  <c r="J231" i="4"/>
  <c r="S231" i="4"/>
  <c r="L231" i="4"/>
  <c r="I231" i="4"/>
  <c r="Z231" i="4" s="1"/>
  <c r="K230" i="4"/>
  <c r="J230" i="4"/>
  <c r="S230" i="4"/>
  <c r="L230" i="4"/>
  <c r="I230" i="4"/>
  <c r="Z230" i="4" s="1"/>
  <c r="K229" i="4"/>
  <c r="J229" i="4"/>
  <c r="S229" i="4"/>
  <c r="L229" i="4"/>
  <c r="I229" i="4"/>
  <c r="Z229" i="4" s="1"/>
  <c r="K228" i="4"/>
  <c r="J228" i="4"/>
  <c r="S228" i="4"/>
  <c r="L228" i="4"/>
  <c r="I228" i="4"/>
  <c r="Z228" i="4" s="1"/>
  <c r="K227" i="4"/>
  <c r="J227" i="4"/>
  <c r="S227" i="4"/>
  <c r="L227" i="4"/>
  <c r="I227" i="4"/>
  <c r="Z227" i="4" s="1"/>
  <c r="K226" i="4"/>
  <c r="J226" i="4"/>
  <c r="Z226" i="4"/>
  <c r="S226" i="4"/>
  <c r="L226" i="4"/>
  <c r="I226" i="4"/>
  <c r="K225" i="4"/>
  <c r="J225" i="4"/>
  <c r="S225" i="4"/>
  <c r="L225" i="4"/>
  <c r="I225" i="4"/>
  <c r="Z225" i="4" s="1"/>
  <c r="K224" i="4"/>
  <c r="J224" i="4"/>
  <c r="S224" i="4"/>
  <c r="L224" i="4"/>
  <c r="I224" i="4"/>
  <c r="Z224" i="4" s="1"/>
  <c r="K223" i="4"/>
  <c r="J223" i="4"/>
  <c r="Z223" i="4"/>
  <c r="S223" i="4"/>
  <c r="L223" i="4"/>
  <c r="I223" i="4"/>
  <c r="K222" i="4"/>
  <c r="J222" i="4"/>
  <c r="Z222" i="4"/>
  <c r="S222" i="4"/>
  <c r="L222" i="4"/>
  <c r="I222" i="4"/>
  <c r="K221" i="4"/>
  <c r="J221" i="4"/>
  <c r="S221" i="4"/>
  <c r="L221" i="4"/>
  <c r="I221" i="4"/>
  <c r="Z221" i="4" s="1"/>
  <c r="K220" i="4"/>
  <c r="J220" i="4"/>
  <c r="S220" i="4"/>
  <c r="L220" i="4"/>
  <c r="I220" i="4"/>
  <c r="Z220" i="4" s="1"/>
  <c r="K219" i="4"/>
  <c r="J219" i="4"/>
  <c r="S219" i="4"/>
  <c r="L219" i="4"/>
  <c r="I219" i="4"/>
  <c r="Z219" i="4" s="1"/>
  <c r="K218" i="4"/>
  <c r="J218" i="4"/>
  <c r="S218" i="4"/>
  <c r="L218" i="4"/>
  <c r="I218" i="4"/>
  <c r="Z218" i="4" s="1"/>
  <c r="K217" i="4"/>
  <c r="J217" i="4"/>
  <c r="S217" i="4"/>
  <c r="L217" i="4"/>
  <c r="I217" i="4"/>
  <c r="Z217" i="4" s="1"/>
  <c r="K216" i="4"/>
  <c r="J216" i="4"/>
  <c r="S216" i="4"/>
  <c r="L216" i="4"/>
  <c r="I216" i="4"/>
  <c r="Z216" i="4" s="1"/>
  <c r="K215" i="4"/>
  <c r="J215" i="4"/>
  <c r="S215" i="4"/>
  <c r="L215" i="4"/>
  <c r="I215" i="4"/>
  <c r="Z215" i="4" s="1"/>
  <c r="K214" i="4"/>
  <c r="J214" i="4"/>
  <c r="S214" i="4"/>
  <c r="L214" i="4"/>
  <c r="I214" i="4"/>
  <c r="Z214" i="4" s="1"/>
  <c r="K213" i="4"/>
  <c r="J213" i="4"/>
  <c r="S213" i="4"/>
  <c r="L213" i="4"/>
  <c r="I213" i="4"/>
  <c r="Z213" i="4" s="1"/>
  <c r="K212" i="4"/>
  <c r="J212" i="4"/>
  <c r="S212" i="4"/>
  <c r="L212" i="4"/>
  <c r="I212" i="4"/>
  <c r="Z212" i="4" s="1"/>
  <c r="K211" i="4"/>
  <c r="J211" i="4"/>
  <c r="S211" i="4"/>
  <c r="L211" i="4"/>
  <c r="I211" i="4"/>
  <c r="Z211" i="4" s="1"/>
  <c r="K210" i="4"/>
  <c r="J210" i="4"/>
  <c r="Z210" i="4"/>
  <c r="S210" i="4"/>
  <c r="L210" i="4"/>
  <c r="I210" i="4"/>
  <c r="K209" i="4"/>
  <c r="J209" i="4"/>
  <c r="S209" i="4"/>
  <c r="L209" i="4"/>
  <c r="I209" i="4"/>
  <c r="Z209" i="4" s="1"/>
  <c r="K208" i="4"/>
  <c r="J208" i="4"/>
  <c r="S208" i="4"/>
  <c r="L208" i="4"/>
  <c r="I208" i="4"/>
  <c r="Z208" i="4" s="1"/>
  <c r="K207" i="4"/>
  <c r="J207" i="4"/>
  <c r="Z207" i="4"/>
  <c r="S207" i="4"/>
  <c r="L207" i="4"/>
  <c r="I207" i="4"/>
  <c r="K206" i="4"/>
  <c r="J206" i="4"/>
  <c r="Z206" i="4"/>
  <c r="S206" i="4"/>
  <c r="L206" i="4"/>
  <c r="I206" i="4"/>
  <c r="K205" i="4"/>
  <c r="J205" i="4"/>
  <c r="S205" i="4"/>
  <c r="L205" i="4"/>
  <c r="I205" i="4"/>
  <c r="Z205" i="4" s="1"/>
  <c r="I66" i="4"/>
  <c r="V202" i="4"/>
  <c r="K201" i="4"/>
  <c r="J201" i="4"/>
  <c r="S201" i="4"/>
  <c r="L201" i="4"/>
  <c r="I201" i="4"/>
  <c r="Z201" i="4" s="1"/>
  <c r="K200" i="4"/>
  <c r="J200" i="4"/>
  <c r="Z200" i="4"/>
  <c r="S200" i="4"/>
  <c r="L200" i="4"/>
  <c r="I200" i="4"/>
  <c r="K199" i="4"/>
  <c r="J199" i="4"/>
  <c r="S199" i="4"/>
  <c r="L199" i="4"/>
  <c r="I199" i="4"/>
  <c r="Z199" i="4" s="1"/>
  <c r="K198" i="4"/>
  <c r="J198" i="4"/>
  <c r="S198" i="4"/>
  <c r="M198" i="4"/>
  <c r="L198" i="4"/>
  <c r="I198" i="4"/>
  <c r="Z198" i="4" s="1"/>
  <c r="K197" i="4"/>
  <c r="J197" i="4"/>
  <c r="S197" i="4"/>
  <c r="M197" i="4"/>
  <c r="L197" i="4"/>
  <c r="I197" i="4"/>
  <c r="Z197" i="4" s="1"/>
  <c r="K196" i="4"/>
  <c r="J196" i="4"/>
  <c r="S196" i="4"/>
  <c r="L196" i="4"/>
  <c r="I196" i="4"/>
  <c r="Z196" i="4" s="1"/>
  <c r="K195" i="4"/>
  <c r="J195" i="4"/>
  <c r="Z195" i="4"/>
  <c r="S195" i="4"/>
  <c r="L195" i="4"/>
  <c r="I195" i="4"/>
  <c r="K194" i="4"/>
  <c r="J194" i="4"/>
  <c r="S194" i="4"/>
  <c r="M194" i="4"/>
  <c r="L194" i="4"/>
  <c r="I194" i="4"/>
  <c r="Z194" i="4" s="1"/>
  <c r="K193" i="4"/>
  <c r="J193" i="4"/>
  <c r="S193" i="4"/>
  <c r="M193" i="4"/>
  <c r="L193" i="4"/>
  <c r="I193" i="4"/>
  <c r="Z193" i="4" s="1"/>
  <c r="K192" i="4"/>
  <c r="J192" i="4"/>
  <c r="Z192" i="4"/>
  <c r="S192" i="4"/>
  <c r="M192" i="4"/>
  <c r="L192" i="4"/>
  <c r="I192" i="4"/>
  <c r="K191" i="4"/>
  <c r="J191" i="4"/>
  <c r="S191" i="4"/>
  <c r="M191" i="4"/>
  <c r="L191" i="4"/>
  <c r="I191" i="4"/>
  <c r="Z191" i="4" s="1"/>
  <c r="K190" i="4"/>
  <c r="J190" i="4"/>
  <c r="Z190" i="4"/>
  <c r="S190" i="4"/>
  <c r="M190" i="4"/>
  <c r="L190" i="4"/>
  <c r="I190" i="4"/>
  <c r="K189" i="4"/>
  <c r="J189" i="4"/>
  <c r="S189" i="4"/>
  <c r="M189" i="4"/>
  <c r="L189" i="4"/>
  <c r="I189" i="4"/>
  <c r="Z189" i="4" s="1"/>
  <c r="K188" i="4"/>
  <c r="J188" i="4"/>
  <c r="S188" i="4"/>
  <c r="M188" i="4"/>
  <c r="L188" i="4"/>
  <c r="I188" i="4"/>
  <c r="Z188" i="4" s="1"/>
  <c r="K187" i="4"/>
  <c r="J187" i="4"/>
  <c r="S187" i="4"/>
  <c r="L187" i="4"/>
  <c r="I187" i="4"/>
  <c r="Z187" i="4" s="1"/>
  <c r="K186" i="4"/>
  <c r="J186" i="4"/>
  <c r="Z186" i="4"/>
  <c r="S186" i="4"/>
  <c r="L186" i="4"/>
  <c r="I186" i="4"/>
  <c r="K185" i="4"/>
  <c r="J185" i="4"/>
  <c r="S185" i="4"/>
  <c r="L185" i="4"/>
  <c r="I185" i="4"/>
  <c r="Z185" i="4" s="1"/>
  <c r="K184" i="4"/>
  <c r="J184" i="4"/>
  <c r="S184" i="4"/>
  <c r="L184" i="4"/>
  <c r="I184" i="4"/>
  <c r="Z184" i="4" s="1"/>
  <c r="K183" i="4"/>
  <c r="J183" i="4"/>
  <c r="Z183" i="4"/>
  <c r="S183" i="4"/>
  <c r="L183" i="4"/>
  <c r="I183" i="4"/>
  <c r="K182" i="4"/>
  <c r="J182" i="4"/>
  <c r="Z182" i="4"/>
  <c r="S182" i="4"/>
  <c r="L182" i="4"/>
  <c r="I182" i="4"/>
  <c r="K181" i="4"/>
  <c r="J181" i="4"/>
  <c r="S181" i="4"/>
  <c r="L181" i="4"/>
  <c r="I181" i="4"/>
  <c r="Z181" i="4" s="1"/>
  <c r="K180" i="4"/>
  <c r="J180" i="4"/>
  <c r="S180" i="4"/>
  <c r="L180" i="4"/>
  <c r="I180" i="4"/>
  <c r="Z180" i="4" s="1"/>
  <c r="K179" i="4"/>
  <c r="J179" i="4"/>
  <c r="S179" i="4"/>
  <c r="L179" i="4"/>
  <c r="I179" i="4"/>
  <c r="Z179" i="4" s="1"/>
  <c r="K178" i="4"/>
  <c r="J178" i="4"/>
  <c r="S178" i="4"/>
  <c r="L178" i="4"/>
  <c r="I178" i="4"/>
  <c r="Z178" i="4" s="1"/>
  <c r="K177" i="4"/>
  <c r="J177" i="4"/>
  <c r="S177" i="4"/>
  <c r="L177" i="4"/>
  <c r="I177" i="4"/>
  <c r="Z177" i="4" s="1"/>
  <c r="K176" i="4"/>
  <c r="J176" i="4"/>
  <c r="S176" i="4"/>
  <c r="L176" i="4"/>
  <c r="I176" i="4"/>
  <c r="Z176" i="4" s="1"/>
  <c r="K175" i="4"/>
  <c r="J175" i="4"/>
  <c r="S175" i="4"/>
  <c r="L175" i="4"/>
  <c r="I175" i="4"/>
  <c r="Z175" i="4" s="1"/>
  <c r="K174" i="4"/>
  <c r="J174" i="4"/>
  <c r="S174" i="4"/>
  <c r="L174" i="4"/>
  <c r="I174" i="4"/>
  <c r="Z174" i="4" s="1"/>
  <c r="K173" i="4"/>
  <c r="J173" i="4"/>
  <c r="S173" i="4"/>
  <c r="L173" i="4"/>
  <c r="I173" i="4"/>
  <c r="Z173" i="4" s="1"/>
  <c r="K172" i="4"/>
  <c r="J172" i="4"/>
  <c r="Z172" i="4"/>
  <c r="S172" i="4"/>
  <c r="S202" i="4" s="1"/>
  <c r="H66" i="4" s="1"/>
  <c r="L172" i="4"/>
  <c r="I172" i="4"/>
  <c r="K171" i="4"/>
  <c r="J171" i="4"/>
  <c r="S171" i="4"/>
  <c r="L171" i="4"/>
  <c r="I171" i="4"/>
  <c r="V168" i="4"/>
  <c r="I65" i="4" s="1"/>
  <c r="K167" i="4"/>
  <c r="J167" i="4"/>
  <c r="S167" i="4"/>
  <c r="M167" i="4"/>
  <c r="L167" i="4"/>
  <c r="I167" i="4"/>
  <c r="Z167" i="4" s="1"/>
  <c r="K166" i="4"/>
  <c r="J166" i="4"/>
  <c r="S166" i="4"/>
  <c r="M166" i="4"/>
  <c r="L166" i="4"/>
  <c r="I166" i="4"/>
  <c r="Z166" i="4" s="1"/>
  <c r="K165" i="4"/>
  <c r="J165" i="4"/>
  <c r="Z165" i="4"/>
  <c r="S165" i="4"/>
  <c r="L165" i="4"/>
  <c r="I165" i="4"/>
  <c r="K164" i="4"/>
  <c r="J164" i="4"/>
  <c r="S164" i="4"/>
  <c r="L164" i="4"/>
  <c r="I164" i="4"/>
  <c r="Z164" i="4" s="1"/>
  <c r="K163" i="4"/>
  <c r="J163" i="4"/>
  <c r="S163" i="4"/>
  <c r="L163" i="4"/>
  <c r="I163" i="4"/>
  <c r="Z163" i="4" s="1"/>
  <c r="K162" i="4"/>
  <c r="J162" i="4"/>
  <c r="S162" i="4"/>
  <c r="L162" i="4"/>
  <c r="I162" i="4"/>
  <c r="Z162" i="4" s="1"/>
  <c r="K161" i="4"/>
  <c r="J161" i="4"/>
  <c r="S161" i="4"/>
  <c r="L161" i="4"/>
  <c r="I161" i="4"/>
  <c r="Z161" i="4" s="1"/>
  <c r="K160" i="4"/>
  <c r="J160" i="4"/>
  <c r="S160" i="4"/>
  <c r="L160" i="4"/>
  <c r="I160" i="4"/>
  <c r="Z160" i="4" s="1"/>
  <c r="K159" i="4"/>
  <c r="J159" i="4"/>
  <c r="S159" i="4"/>
  <c r="L159" i="4"/>
  <c r="I159" i="4"/>
  <c r="Z159" i="4" s="1"/>
  <c r="K158" i="4"/>
  <c r="J158" i="4"/>
  <c r="Z158" i="4"/>
  <c r="S158" i="4"/>
  <c r="L158" i="4"/>
  <c r="I158" i="4"/>
  <c r="K157" i="4"/>
  <c r="J157" i="4"/>
  <c r="S157" i="4"/>
  <c r="L157" i="4"/>
  <c r="I157" i="4"/>
  <c r="Z157" i="4" s="1"/>
  <c r="K156" i="4"/>
  <c r="J156" i="4"/>
  <c r="S156" i="4"/>
  <c r="L156" i="4"/>
  <c r="I156" i="4"/>
  <c r="Z156" i="4" s="1"/>
  <c r="K155" i="4"/>
  <c r="J155" i="4"/>
  <c r="Z155" i="4"/>
  <c r="S155" i="4"/>
  <c r="L155" i="4"/>
  <c r="I155" i="4"/>
  <c r="K154" i="4"/>
  <c r="J154" i="4"/>
  <c r="S154" i="4"/>
  <c r="L154" i="4"/>
  <c r="I154" i="4"/>
  <c r="Z154" i="4" s="1"/>
  <c r="K153" i="4"/>
  <c r="J153" i="4"/>
  <c r="S153" i="4"/>
  <c r="L153" i="4"/>
  <c r="I153" i="4"/>
  <c r="Z153" i="4" s="1"/>
  <c r="K152" i="4"/>
  <c r="J152" i="4"/>
  <c r="Z152" i="4"/>
  <c r="S152" i="4"/>
  <c r="L152" i="4"/>
  <c r="I152" i="4"/>
  <c r="K151" i="4"/>
  <c r="J151" i="4"/>
  <c r="S151" i="4"/>
  <c r="L151" i="4"/>
  <c r="I151" i="4"/>
  <c r="Z151" i="4" s="1"/>
  <c r="K150" i="4"/>
  <c r="J150" i="4"/>
  <c r="S150" i="4"/>
  <c r="L150" i="4"/>
  <c r="I150" i="4"/>
  <c r="I64" i="4"/>
  <c r="V147" i="4"/>
  <c r="K146" i="4"/>
  <c r="J146" i="4"/>
  <c r="S146" i="4"/>
  <c r="M146" i="4"/>
  <c r="L146" i="4"/>
  <c r="I146" i="4"/>
  <c r="Z146" i="4" s="1"/>
  <c r="K145" i="4"/>
  <c r="J145" i="4"/>
  <c r="S145" i="4"/>
  <c r="M145" i="4"/>
  <c r="L145" i="4"/>
  <c r="I145" i="4"/>
  <c r="Z145" i="4" s="1"/>
  <c r="K144" i="4"/>
  <c r="J144" i="4"/>
  <c r="S144" i="4"/>
  <c r="M144" i="4"/>
  <c r="L144" i="4"/>
  <c r="I144" i="4"/>
  <c r="Z144" i="4" s="1"/>
  <c r="K143" i="4"/>
  <c r="J143" i="4"/>
  <c r="Z143" i="4"/>
  <c r="S143" i="4"/>
  <c r="M143" i="4"/>
  <c r="L143" i="4"/>
  <c r="I143" i="4"/>
  <c r="K142" i="4"/>
  <c r="J142" i="4"/>
  <c r="S142" i="4"/>
  <c r="L142" i="4"/>
  <c r="I142" i="4"/>
  <c r="Z142" i="4" s="1"/>
  <c r="K141" i="4"/>
  <c r="J141" i="4"/>
  <c r="S141" i="4"/>
  <c r="L141" i="4"/>
  <c r="I141" i="4"/>
  <c r="Z141" i="4" s="1"/>
  <c r="K140" i="4"/>
  <c r="J140" i="4"/>
  <c r="S140" i="4"/>
  <c r="L140" i="4"/>
  <c r="I140" i="4"/>
  <c r="Z140" i="4" s="1"/>
  <c r="K139" i="4"/>
  <c r="J139" i="4"/>
  <c r="Z139" i="4"/>
  <c r="S139" i="4"/>
  <c r="L139" i="4"/>
  <c r="I139" i="4"/>
  <c r="K138" i="4"/>
  <c r="J138" i="4"/>
  <c r="S138" i="4"/>
  <c r="L138" i="4"/>
  <c r="I138" i="4"/>
  <c r="Z138" i="4" s="1"/>
  <c r="K137" i="4"/>
  <c r="J137" i="4"/>
  <c r="S137" i="4"/>
  <c r="L137" i="4"/>
  <c r="I137" i="4"/>
  <c r="Z137" i="4" s="1"/>
  <c r="K136" i="4"/>
  <c r="J136" i="4"/>
  <c r="Z136" i="4"/>
  <c r="S136" i="4"/>
  <c r="L136" i="4"/>
  <c r="I136" i="4"/>
  <c r="K135" i="4"/>
  <c r="J135" i="4"/>
  <c r="S135" i="4"/>
  <c r="L135" i="4"/>
  <c r="I135" i="4"/>
  <c r="Z135" i="4" s="1"/>
  <c r="K134" i="4"/>
  <c r="J134" i="4"/>
  <c r="S134" i="4"/>
  <c r="L134" i="4"/>
  <c r="I134" i="4"/>
  <c r="Z134" i="4" s="1"/>
  <c r="F60" i="4"/>
  <c r="V128" i="4"/>
  <c r="I60" i="4" s="1"/>
  <c r="M128" i="4"/>
  <c r="I128" i="4"/>
  <c r="G60" i="4" s="1"/>
  <c r="K127" i="4"/>
  <c r="J127" i="4"/>
  <c r="Z127" i="4"/>
  <c r="S127" i="4"/>
  <c r="S128" i="4" s="1"/>
  <c r="H60" i="4" s="1"/>
  <c r="L127" i="4"/>
  <c r="L128" i="4" s="1"/>
  <c r="E60" i="4" s="1"/>
  <c r="I127" i="4"/>
  <c r="V124" i="4"/>
  <c r="I59" i="4" s="1"/>
  <c r="M124" i="4"/>
  <c r="F59" i="4" s="1"/>
  <c r="K123" i="4"/>
  <c r="J123" i="4"/>
  <c r="S123" i="4"/>
  <c r="M123" i="4"/>
  <c r="L123" i="4"/>
  <c r="I123" i="4"/>
  <c r="Z123" i="4" s="1"/>
  <c r="K122" i="4"/>
  <c r="J122" i="4"/>
  <c r="Z122" i="4"/>
  <c r="S122" i="4"/>
  <c r="S124" i="4" s="1"/>
  <c r="H59" i="4" s="1"/>
  <c r="L122" i="4"/>
  <c r="L124" i="4" s="1"/>
  <c r="E59" i="4" s="1"/>
  <c r="I122" i="4"/>
  <c r="V119" i="4"/>
  <c r="I58" i="4" s="1"/>
  <c r="K118" i="4"/>
  <c r="J118" i="4"/>
  <c r="Z118" i="4"/>
  <c r="S118" i="4"/>
  <c r="L118" i="4"/>
  <c r="I118" i="4"/>
  <c r="K117" i="4"/>
  <c r="J117" i="4"/>
  <c r="S117" i="4"/>
  <c r="L117" i="4"/>
  <c r="I117" i="4"/>
  <c r="Z117" i="4" s="1"/>
  <c r="K116" i="4"/>
  <c r="J116" i="4"/>
  <c r="S116" i="4"/>
  <c r="M116" i="4"/>
  <c r="L116" i="4"/>
  <c r="I116" i="4"/>
  <c r="Z116" i="4" s="1"/>
  <c r="K115" i="4"/>
  <c r="J115" i="4"/>
  <c r="S115" i="4"/>
  <c r="M115" i="4"/>
  <c r="L115" i="4"/>
  <c r="I115" i="4"/>
  <c r="Z115" i="4" s="1"/>
  <c r="K114" i="4"/>
  <c r="J114" i="4"/>
  <c r="S114" i="4"/>
  <c r="M114" i="4"/>
  <c r="L114" i="4"/>
  <c r="I114" i="4"/>
  <c r="Z114" i="4" s="1"/>
  <c r="K113" i="4"/>
  <c r="J113" i="4"/>
  <c r="S113" i="4"/>
  <c r="M113" i="4"/>
  <c r="L113" i="4"/>
  <c r="I113" i="4"/>
  <c r="Z113" i="4" s="1"/>
  <c r="K112" i="4"/>
  <c r="J112" i="4"/>
  <c r="Z112" i="4"/>
  <c r="S112" i="4"/>
  <c r="M112" i="4"/>
  <c r="L112" i="4"/>
  <c r="I112" i="4"/>
  <c r="K111" i="4"/>
  <c r="J111" i="4"/>
  <c r="S111" i="4"/>
  <c r="L111" i="4"/>
  <c r="I111" i="4"/>
  <c r="Z111" i="4" s="1"/>
  <c r="K110" i="4"/>
  <c r="J110" i="4"/>
  <c r="Z110" i="4"/>
  <c r="S110" i="4"/>
  <c r="L110" i="4"/>
  <c r="I110" i="4"/>
  <c r="K109" i="4"/>
  <c r="J109" i="4"/>
  <c r="S109" i="4"/>
  <c r="L109" i="4"/>
  <c r="I109" i="4"/>
  <c r="Z109" i="4" s="1"/>
  <c r="K108" i="4"/>
  <c r="J108" i="4"/>
  <c r="S108" i="4"/>
  <c r="L108" i="4"/>
  <c r="I108" i="4"/>
  <c r="Z108" i="4" s="1"/>
  <c r="K107" i="4"/>
  <c r="J107" i="4"/>
  <c r="S107" i="4"/>
  <c r="L107" i="4"/>
  <c r="I107" i="4"/>
  <c r="Z107" i="4" s="1"/>
  <c r="K106" i="4"/>
  <c r="J106" i="4"/>
  <c r="S106" i="4"/>
  <c r="L106" i="4"/>
  <c r="I106" i="4"/>
  <c r="Z106" i="4" s="1"/>
  <c r="K105" i="4"/>
  <c r="J105" i="4"/>
  <c r="S105" i="4"/>
  <c r="L105" i="4"/>
  <c r="I105" i="4"/>
  <c r="Z105" i="4" s="1"/>
  <c r="K104" i="4"/>
  <c r="J104" i="4"/>
  <c r="S104" i="4"/>
  <c r="L104" i="4"/>
  <c r="I104" i="4"/>
  <c r="Z104" i="4" s="1"/>
  <c r="K103" i="4"/>
  <c r="J103" i="4"/>
  <c r="S103" i="4"/>
  <c r="L103" i="4"/>
  <c r="I103" i="4"/>
  <c r="Z103" i="4" s="1"/>
  <c r="K102" i="4"/>
  <c r="J102" i="4"/>
  <c r="S102" i="4"/>
  <c r="L102" i="4"/>
  <c r="I102" i="4"/>
  <c r="Z102" i="4" s="1"/>
  <c r="V99" i="4"/>
  <c r="I57" i="4" s="1"/>
  <c r="M99" i="4"/>
  <c r="F57" i="4" s="1"/>
  <c r="I99" i="4"/>
  <c r="G57" i="4" s="1"/>
  <c r="K98" i="4"/>
  <c r="J98" i="4"/>
  <c r="Z98" i="4"/>
  <c r="S98" i="4"/>
  <c r="S99" i="4" s="1"/>
  <c r="H57" i="4" s="1"/>
  <c r="L98" i="4"/>
  <c r="L99" i="4" s="1"/>
  <c r="E57" i="4" s="1"/>
  <c r="I98" i="4"/>
  <c r="V95" i="4"/>
  <c r="V130" i="4" s="1"/>
  <c r="I61" i="4" s="1"/>
  <c r="M95" i="4"/>
  <c r="F56" i="4" s="1"/>
  <c r="K94" i="4"/>
  <c r="J94" i="4"/>
  <c r="Z94" i="4"/>
  <c r="S94" i="4"/>
  <c r="L94" i="4"/>
  <c r="I94" i="4"/>
  <c r="K93" i="4"/>
  <c r="J93" i="4"/>
  <c r="S93" i="4"/>
  <c r="L93" i="4"/>
  <c r="I93" i="4"/>
  <c r="Z93" i="4" s="1"/>
  <c r="K92" i="4"/>
  <c r="J92" i="4"/>
  <c r="S92" i="4"/>
  <c r="L92" i="4"/>
  <c r="I92" i="4"/>
  <c r="Z92" i="4" s="1"/>
  <c r="K91" i="4"/>
  <c r="J91" i="4"/>
  <c r="S91" i="4"/>
  <c r="L91" i="4"/>
  <c r="I91" i="4"/>
  <c r="Z91" i="4" s="1"/>
  <c r="K90" i="4"/>
  <c r="J90" i="4"/>
  <c r="S90" i="4"/>
  <c r="L90" i="4"/>
  <c r="I90" i="4"/>
  <c r="Z90" i="4" s="1"/>
  <c r="K89" i="4"/>
  <c r="J89" i="4"/>
  <c r="S89" i="4"/>
  <c r="L89" i="4"/>
  <c r="I89" i="4"/>
  <c r="Z89" i="4" s="1"/>
  <c r="K88" i="4"/>
  <c r="J88" i="4"/>
  <c r="S88" i="4"/>
  <c r="L88" i="4"/>
  <c r="I88" i="4"/>
  <c r="Z88" i="4" s="1"/>
  <c r="K87" i="4"/>
  <c r="H29" i="4" s="1"/>
  <c r="P29" i="4" s="1"/>
  <c r="J87" i="4"/>
  <c r="S87" i="4"/>
  <c r="L87" i="4"/>
  <c r="I87" i="4"/>
  <c r="Z87" i="4" s="1"/>
  <c r="V305" i="3"/>
  <c r="I69" i="3" s="1"/>
  <c r="M305" i="3"/>
  <c r="F69" i="3" s="1"/>
  <c r="K304" i="3"/>
  <c r="J304" i="3"/>
  <c r="S304" i="3"/>
  <c r="L304" i="3"/>
  <c r="I304" i="3"/>
  <c r="Z304" i="3" s="1"/>
  <c r="K303" i="3"/>
  <c r="J303" i="3"/>
  <c r="Z303" i="3"/>
  <c r="S303" i="3"/>
  <c r="L303" i="3"/>
  <c r="I303" i="3"/>
  <c r="K302" i="3"/>
  <c r="J302" i="3"/>
  <c r="S302" i="3"/>
  <c r="L302" i="3"/>
  <c r="I302" i="3"/>
  <c r="K301" i="3"/>
  <c r="J301" i="3"/>
  <c r="S301" i="3"/>
  <c r="L301" i="3"/>
  <c r="I301" i="3"/>
  <c r="Z301" i="3" s="1"/>
  <c r="K300" i="3"/>
  <c r="J300" i="3"/>
  <c r="S300" i="3"/>
  <c r="S305" i="3" s="1"/>
  <c r="H69" i="3" s="1"/>
  <c r="L300" i="3"/>
  <c r="I300" i="3"/>
  <c r="Z300" i="3" s="1"/>
  <c r="V297" i="3"/>
  <c r="I68" i="3" s="1"/>
  <c r="K296" i="3"/>
  <c r="J296" i="3"/>
  <c r="S296" i="3"/>
  <c r="L296" i="3"/>
  <c r="I296" i="3"/>
  <c r="Z296" i="3" s="1"/>
  <c r="K295" i="3"/>
  <c r="J295" i="3"/>
  <c r="S295" i="3"/>
  <c r="M295" i="3"/>
  <c r="M297" i="3" s="1"/>
  <c r="F68" i="3" s="1"/>
  <c r="L295" i="3"/>
  <c r="I295" i="3"/>
  <c r="Z295" i="3" s="1"/>
  <c r="K294" i="3"/>
  <c r="J294" i="3"/>
  <c r="S294" i="3"/>
  <c r="L294" i="3"/>
  <c r="I294" i="3"/>
  <c r="Z294" i="3" s="1"/>
  <c r="V291" i="3"/>
  <c r="I67" i="3" s="1"/>
  <c r="M291" i="3"/>
  <c r="F67" i="3" s="1"/>
  <c r="K290" i="3"/>
  <c r="J290" i="3"/>
  <c r="S290" i="3"/>
  <c r="L290" i="3"/>
  <c r="I290" i="3"/>
  <c r="Z290" i="3" s="1"/>
  <c r="K289" i="3"/>
  <c r="J289" i="3"/>
  <c r="S289" i="3"/>
  <c r="L289" i="3"/>
  <c r="I289" i="3"/>
  <c r="Z289" i="3" s="1"/>
  <c r="K288" i="3"/>
  <c r="J288" i="3"/>
  <c r="S288" i="3"/>
  <c r="L288" i="3"/>
  <c r="I288" i="3"/>
  <c r="Z288" i="3" s="1"/>
  <c r="K287" i="3"/>
  <c r="J287" i="3"/>
  <c r="S287" i="3"/>
  <c r="L287" i="3"/>
  <c r="I287" i="3"/>
  <c r="Z287" i="3" s="1"/>
  <c r="K286" i="3"/>
  <c r="J286" i="3"/>
  <c r="Z286" i="3"/>
  <c r="S286" i="3"/>
  <c r="L286" i="3"/>
  <c r="I286" i="3"/>
  <c r="K285" i="3"/>
  <c r="J285" i="3"/>
  <c r="Z285" i="3"/>
  <c r="S285" i="3"/>
  <c r="L285" i="3"/>
  <c r="I285" i="3"/>
  <c r="K284" i="3"/>
  <c r="J284" i="3"/>
  <c r="S284" i="3"/>
  <c r="L284" i="3"/>
  <c r="I284" i="3"/>
  <c r="Z284" i="3" s="1"/>
  <c r="K283" i="3"/>
  <c r="J283" i="3"/>
  <c r="S283" i="3"/>
  <c r="L283" i="3"/>
  <c r="I283" i="3"/>
  <c r="Z283" i="3" s="1"/>
  <c r="K282" i="3"/>
  <c r="J282" i="3"/>
  <c r="Z282" i="3"/>
  <c r="S282" i="3"/>
  <c r="L282" i="3"/>
  <c r="I282" i="3"/>
  <c r="K281" i="3"/>
  <c r="J281" i="3"/>
  <c r="S281" i="3"/>
  <c r="L281" i="3"/>
  <c r="I281" i="3"/>
  <c r="Z281" i="3" s="1"/>
  <c r="K280" i="3"/>
  <c r="J280" i="3"/>
  <c r="S280" i="3"/>
  <c r="L280" i="3"/>
  <c r="I280" i="3"/>
  <c r="Z280" i="3" s="1"/>
  <c r="K279" i="3"/>
  <c r="J279" i="3"/>
  <c r="S279" i="3"/>
  <c r="L279" i="3"/>
  <c r="I279" i="3"/>
  <c r="Z279" i="3" s="1"/>
  <c r="K278" i="3"/>
  <c r="J278" i="3"/>
  <c r="Z278" i="3"/>
  <c r="S278" i="3"/>
  <c r="L278" i="3"/>
  <c r="I278" i="3"/>
  <c r="K277" i="3"/>
  <c r="J277" i="3"/>
  <c r="S277" i="3"/>
  <c r="L277" i="3"/>
  <c r="I277" i="3"/>
  <c r="Z277" i="3" s="1"/>
  <c r="K276" i="3"/>
  <c r="J276" i="3"/>
  <c r="S276" i="3"/>
  <c r="L276" i="3"/>
  <c r="I276" i="3"/>
  <c r="Z276" i="3" s="1"/>
  <c r="I66" i="3"/>
  <c r="F66" i="3"/>
  <c r="V273" i="3"/>
  <c r="M273" i="3"/>
  <c r="K272" i="3"/>
  <c r="J272" i="3"/>
  <c r="S272" i="3"/>
  <c r="L272" i="3"/>
  <c r="I272" i="3"/>
  <c r="Z272" i="3" s="1"/>
  <c r="K271" i="3"/>
  <c r="J271" i="3"/>
  <c r="S271" i="3"/>
  <c r="L271" i="3"/>
  <c r="I271" i="3"/>
  <c r="Z271" i="3" s="1"/>
  <c r="K270" i="3"/>
  <c r="J270" i="3"/>
  <c r="S270" i="3"/>
  <c r="L270" i="3"/>
  <c r="I270" i="3"/>
  <c r="Z270" i="3" s="1"/>
  <c r="K269" i="3"/>
  <c r="J269" i="3"/>
  <c r="S269" i="3"/>
  <c r="L269" i="3"/>
  <c r="I269" i="3"/>
  <c r="Z269" i="3" s="1"/>
  <c r="K268" i="3"/>
  <c r="J268" i="3"/>
  <c r="S268" i="3"/>
  <c r="L268" i="3"/>
  <c r="I268" i="3"/>
  <c r="Z268" i="3" s="1"/>
  <c r="K267" i="3"/>
  <c r="J267" i="3"/>
  <c r="S267" i="3"/>
  <c r="L267" i="3"/>
  <c r="I267" i="3"/>
  <c r="Z267" i="3" s="1"/>
  <c r="K266" i="3"/>
  <c r="J266" i="3"/>
  <c r="Z266" i="3"/>
  <c r="S266" i="3"/>
  <c r="L266" i="3"/>
  <c r="I266" i="3"/>
  <c r="K265" i="3"/>
  <c r="J265" i="3"/>
  <c r="Z265" i="3"/>
  <c r="S265" i="3"/>
  <c r="L265" i="3"/>
  <c r="I265" i="3"/>
  <c r="K264" i="3"/>
  <c r="J264" i="3"/>
  <c r="S264" i="3"/>
  <c r="L264" i="3"/>
  <c r="I264" i="3"/>
  <c r="Z264" i="3" s="1"/>
  <c r="K263" i="3"/>
  <c r="J263" i="3"/>
  <c r="S263" i="3"/>
  <c r="L263" i="3"/>
  <c r="I263" i="3"/>
  <c r="Z263" i="3" s="1"/>
  <c r="K262" i="3"/>
  <c r="J262" i="3"/>
  <c r="Z262" i="3"/>
  <c r="S262" i="3"/>
  <c r="L262" i="3"/>
  <c r="I262" i="3"/>
  <c r="K261" i="3"/>
  <c r="J261" i="3"/>
  <c r="S261" i="3"/>
  <c r="L261" i="3"/>
  <c r="I261" i="3"/>
  <c r="Z261" i="3" s="1"/>
  <c r="K260" i="3"/>
  <c r="J260" i="3"/>
  <c r="S260" i="3"/>
  <c r="L260" i="3"/>
  <c r="I260" i="3"/>
  <c r="Z260" i="3" s="1"/>
  <c r="K259" i="3"/>
  <c r="J259" i="3"/>
  <c r="S259" i="3"/>
  <c r="L259" i="3"/>
  <c r="I259" i="3"/>
  <c r="Z259" i="3" s="1"/>
  <c r="K258" i="3"/>
  <c r="J258" i="3"/>
  <c r="Z258" i="3"/>
  <c r="S258" i="3"/>
  <c r="L258" i="3"/>
  <c r="I258" i="3"/>
  <c r="K257" i="3"/>
  <c r="J257" i="3"/>
  <c r="S257" i="3"/>
  <c r="L257" i="3"/>
  <c r="I257" i="3"/>
  <c r="Z257" i="3" s="1"/>
  <c r="K256" i="3"/>
  <c r="J256" i="3"/>
  <c r="S256" i="3"/>
  <c r="L256" i="3"/>
  <c r="I256" i="3"/>
  <c r="Z256" i="3" s="1"/>
  <c r="K255" i="3"/>
  <c r="J255" i="3"/>
  <c r="Z255" i="3"/>
  <c r="S255" i="3"/>
  <c r="L255" i="3"/>
  <c r="I255" i="3"/>
  <c r="K254" i="3"/>
  <c r="J254" i="3"/>
  <c r="Z254" i="3"/>
  <c r="S254" i="3"/>
  <c r="L254" i="3"/>
  <c r="I254" i="3"/>
  <c r="K253" i="3"/>
  <c r="J253" i="3"/>
  <c r="S253" i="3"/>
  <c r="L253" i="3"/>
  <c r="I253" i="3"/>
  <c r="Z253" i="3" s="1"/>
  <c r="K252" i="3"/>
  <c r="J252" i="3"/>
  <c r="S252" i="3"/>
  <c r="L252" i="3"/>
  <c r="I252" i="3"/>
  <c r="Z252" i="3" s="1"/>
  <c r="K251" i="3"/>
  <c r="J251" i="3"/>
  <c r="Z251" i="3"/>
  <c r="S251" i="3"/>
  <c r="L251" i="3"/>
  <c r="I251" i="3"/>
  <c r="K250" i="3"/>
  <c r="J250" i="3"/>
  <c r="S250" i="3"/>
  <c r="L250" i="3"/>
  <c r="I250" i="3"/>
  <c r="Z250" i="3" s="1"/>
  <c r="K249" i="3"/>
  <c r="J249" i="3"/>
  <c r="S249" i="3"/>
  <c r="L249" i="3"/>
  <c r="I249" i="3"/>
  <c r="Z249" i="3" s="1"/>
  <c r="K248" i="3"/>
  <c r="J248" i="3"/>
  <c r="Z248" i="3"/>
  <c r="S248" i="3"/>
  <c r="L248" i="3"/>
  <c r="I248" i="3"/>
  <c r="K247" i="3"/>
  <c r="J247" i="3"/>
  <c r="Z247" i="3"/>
  <c r="S247" i="3"/>
  <c r="L247" i="3"/>
  <c r="I247" i="3"/>
  <c r="K246" i="3"/>
  <c r="J246" i="3"/>
  <c r="S246" i="3"/>
  <c r="L246" i="3"/>
  <c r="I246" i="3"/>
  <c r="Z246" i="3" s="1"/>
  <c r="K245" i="3"/>
  <c r="J245" i="3"/>
  <c r="S245" i="3"/>
  <c r="L245" i="3"/>
  <c r="I245" i="3"/>
  <c r="Z245" i="3" s="1"/>
  <c r="K244" i="3"/>
  <c r="J244" i="3"/>
  <c r="Z244" i="3"/>
  <c r="S244" i="3"/>
  <c r="L244" i="3"/>
  <c r="I244" i="3"/>
  <c r="K243" i="3"/>
  <c r="J243" i="3"/>
  <c r="S243" i="3"/>
  <c r="L243" i="3"/>
  <c r="I243" i="3"/>
  <c r="Z243" i="3" s="1"/>
  <c r="K242" i="3"/>
  <c r="J242" i="3"/>
  <c r="S242" i="3"/>
  <c r="L242" i="3"/>
  <c r="I242" i="3"/>
  <c r="Z242" i="3" s="1"/>
  <c r="K241" i="3"/>
  <c r="J241" i="3"/>
  <c r="S241" i="3"/>
  <c r="L241" i="3"/>
  <c r="I241" i="3"/>
  <c r="Z241" i="3" s="1"/>
  <c r="K240" i="3"/>
  <c r="J240" i="3"/>
  <c r="S240" i="3"/>
  <c r="L240" i="3"/>
  <c r="I240" i="3"/>
  <c r="Z240" i="3" s="1"/>
  <c r="K239" i="3"/>
  <c r="J239" i="3"/>
  <c r="S239" i="3"/>
  <c r="L239" i="3"/>
  <c r="I239" i="3"/>
  <c r="Z239" i="3" s="1"/>
  <c r="K238" i="3"/>
  <c r="J238" i="3"/>
  <c r="S238" i="3"/>
  <c r="L238" i="3"/>
  <c r="I238" i="3"/>
  <c r="Z238" i="3" s="1"/>
  <c r="K237" i="3"/>
  <c r="J237" i="3"/>
  <c r="S237" i="3"/>
  <c r="L237" i="3"/>
  <c r="I237" i="3"/>
  <c r="Z237" i="3" s="1"/>
  <c r="K236" i="3"/>
  <c r="J236" i="3"/>
  <c r="S236" i="3"/>
  <c r="L236" i="3"/>
  <c r="I236" i="3"/>
  <c r="Z236" i="3" s="1"/>
  <c r="K235" i="3"/>
  <c r="J235" i="3"/>
  <c r="S235" i="3"/>
  <c r="L235" i="3"/>
  <c r="I235" i="3"/>
  <c r="Z235" i="3" s="1"/>
  <c r="K234" i="3"/>
  <c r="J234" i="3"/>
  <c r="Z234" i="3"/>
  <c r="S234" i="3"/>
  <c r="L234" i="3"/>
  <c r="I234" i="3"/>
  <c r="K233" i="3"/>
  <c r="J233" i="3"/>
  <c r="S233" i="3"/>
  <c r="L233" i="3"/>
  <c r="I233" i="3"/>
  <c r="Z233" i="3" s="1"/>
  <c r="K232" i="3"/>
  <c r="J232" i="3"/>
  <c r="S232" i="3"/>
  <c r="L232" i="3"/>
  <c r="I232" i="3"/>
  <c r="Z232" i="3" s="1"/>
  <c r="K231" i="3"/>
  <c r="J231" i="3"/>
  <c r="Z231" i="3"/>
  <c r="S231" i="3"/>
  <c r="L231" i="3"/>
  <c r="I231" i="3"/>
  <c r="V228" i="3"/>
  <c r="I65" i="3" s="1"/>
  <c r="M228" i="3"/>
  <c r="F65" i="3" s="1"/>
  <c r="K227" i="3"/>
  <c r="J227" i="3"/>
  <c r="S227" i="3"/>
  <c r="L227" i="3"/>
  <c r="I227" i="3"/>
  <c r="Z227" i="3" s="1"/>
  <c r="K226" i="3"/>
  <c r="J226" i="3"/>
  <c r="Z226" i="3"/>
  <c r="S226" i="3"/>
  <c r="L226" i="3"/>
  <c r="I226" i="3"/>
  <c r="K225" i="3"/>
  <c r="J225" i="3"/>
  <c r="S225" i="3"/>
  <c r="L225" i="3"/>
  <c r="I225" i="3"/>
  <c r="Z225" i="3" s="1"/>
  <c r="K224" i="3"/>
  <c r="J224" i="3"/>
  <c r="S224" i="3"/>
  <c r="L224" i="3"/>
  <c r="I224" i="3"/>
  <c r="Z224" i="3" s="1"/>
  <c r="K223" i="3"/>
  <c r="J223" i="3"/>
  <c r="Z223" i="3"/>
  <c r="S223" i="3"/>
  <c r="L223" i="3"/>
  <c r="I223" i="3"/>
  <c r="K222" i="3"/>
  <c r="J222" i="3"/>
  <c r="Z222" i="3"/>
  <c r="S222" i="3"/>
  <c r="L222" i="3"/>
  <c r="I222" i="3"/>
  <c r="K221" i="3"/>
  <c r="J221" i="3"/>
  <c r="S221" i="3"/>
  <c r="L221" i="3"/>
  <c r="I221" i="3"/>
  <c r="Z221" i="3" s="1"/>
  <c r="K220" i="3"/>
  <c r="J220" i="3"/>
  <c r="S220" i="3"/>
  <c r="L220" i="3"/>
  <c r="I220" i="3"/>
  <c r="Z220" i="3" s="1"/>
  <c r="K219" i="3"/>
  <c r="J219" i="3"/>
  <c r="Z219" i="3"/>
  <c r="S219" i="3"/>
  <c r="L219" i="3"/>
  <c r="I219" i="3"/>
  <c r="K218" i="3"/>
  <c r="J218" i="3"/>
  <c r="S218" i="3"/>
  <c r="L218" i="3"/>
  <c r="I218" i="3"/>
  <c r="Z218" i="3" s="1"/>
  <c r="K217" i="3"/>
  <c r="J217" i="3"/>
  <c r="S217" i="3"/>
  <c r="L217" i="3"/>
  <c r="I217" i="3"/>
  <c r="Z217" i="3" s="1"/>
  <c r="K216" i="3"/>
  <c r="J216" i="3"/>
  <c r="Z216" i="3"/>
  <c r="S216" i="3"/>
  <c r="L216" i="3"/>
  <c r="I216" i="3"/>
  <c r="K215" i="3"/>
  <c r="J215" i="3"/>
  <c r="S215" i="3"/>
  <c r="L215" i="3"/>
  <c r="I215" i="3"/>
  <c r="Z215" i="3" s="1"/>
  <c r="K214" i="3"/>
  <c r="J214" i="3"/>
  <c r="S214" i="3"/>
  <c r="L214" i="3"/>
  <c r="I214" i="3"/>
  <c r="Z214" i="3" s="1"/>
  <c r="K213" i="3"/>
  <c r="J213" i="3"/>
  <c r="S213" i="3"/>
  <c r="L213" i="3"/>
  <c r="I213" i="3"/>
  <c r="Z213" i="3" s="1"/>
  <c r="K212" i="3"/>
  <c r="J212" i="3"/>
  <c r="S212" i="3"/>
  <c r="L212" i="3"/>
  <c r="I212" i="3"/>
  <c r="Z212" i="3" s="1"/>
  <c r="K211" i="3"/>
  <c r="J211" i="3"/>
  <c r="S211" i="3"/>
  <c r="L211" i="3"/>
  <c r="I211" i="3"/>
  <c r="Z211" i="3" s="1"/>
  <c r="K210" i="3"/>
  <c r="J210" i="3"/>
  <c r="S210" i="3"/>
  <c r="L210" i="3"/>
  <c r="I210" i="3"/>
  <c r="Z210" i="3" s="1"/>
  <c r="K209" i="3"/>
  <c r="J209" i="3"/>
  <c r="S209" i="3"/>
  <c r="L209" i="3"/>
  <c r="I209" i="3"/>
  <c r="Z209" i="3" s="1"/>
  <c r="K208" i="3"/>
  <c r="J208" i="3"/>
  <c r="S208" i="3"/>
  <c r="L208" i="3"/>
  <c r="I208" i="3"/>
  <c r="Z208" i="3" s="1"/>
  <c r="K207" i="3"/>
  <c r="J207" i="3"/>
  <c r="S207" i="3"/>
  <c r="L207" i="3"/>
  <c r="I207" i="3"/>
  <c r="Z207" i="3" s="1"/>
  <c r="K206" i="3"/>
  <c r="J206" i="3"/>
  <c r="S206" i="3"/>
  <c r="L206" i="3"/>
  <c r="I206" i="3"/>
  <c r="Z206" i="3" s="1"/>
  <c r="K205" i="3"/>
  <c r="J205" i="3"/>
  <c r="S205" i="3"/>
  <c r="L205" i="3"/>
  <c r="I205" i="3"/>
  <c r="Z205" i="3" s="1"/>
  <c r="K204" i="3"/>
  <c r="J204" i="3"/>
  <c r="S204" i="3"/>
  <c r="L204" i="3"/>
  <c r="I204" i="3"/>
  <c r="Z204" i="3" s="1"/>
  <c r="K203" i="3"/>
  <c r="J203" i="3"/>
  <c r="S203" i="3"/>
  <c r="L203" i="3"/>
  <c r="I203" i="3"/>
  <c r="Z203" i="3" s="1"/>
  <c r="K202" i="3"/>
  <c r="J202" i="3"/>
  <c r="Z202" i="3"/>
  <c r="S202" i="3"/>
  <c r="L202" i="3"/>
  <c r="I202" i="3"/>
  <c r="K201" i="3"/>
  <c r="J201" i="3"/>
  <c r="S201" i="3"/>
  <c r="L201" i="3"/>
  <c r="I201" i="3"/>
  <c r="Z201" i="3" s="1"/>
  <c r="K200" i="3"/>
  <c r="J200" i="3"/>
  <c r="S200" i="3"/>
  <c r="L200" i="3"/>
  <c r="I200" i="3"/>
  <c r="Z200" i="3" s="1"/>
  <c r="K199" i="3"/>
  <c r="J199" i="3"/>
  <c r="Z199" i="3"/>
  <c r="S199" i="3"/>
  <c r="L199" i="3"/>
  <c r="I199" i="3"/>
  <c r="K198" i="3"/>
  <c r="J198" i="3"/>
  <c r="Z198" i="3"/>
  <c r="S198" i="3"/>
  <c r="L198" i="3"/>
  <c r="I198" i="3"/>
  <c r="K197" i="3"/>
  <c r="J197" i="3"/>
  <c r="S197" i="3"/>
  <c r="L197" i="3"/>
  <c r="I197" i="3"/>
  <c r="Z197" i="3" s="1"/>
  <c r="K196" i="3"/>
  <c r="J196" i="3"/>
  <c r="S196" i="3"/>
  <c r="L196" i="3"/>
  <c r="I196" i="3"/>
  <c r="Z196" i="3" s="1"/>
  <c r="K195" i="3"/>
  <c r="J195" i="3"/>
  <c r="Z195" i="3"/>
  <c r="S195" i="3"/>
  <c r="L195" i="3"/>
  <c r="I195" i="3"/>
  <c r="K194" i="3"/>
  <c r="J194" i="3"/>
  <c r="S194" i="3"/>
  <c r="L194" i="3"/>
  <c r="I194" i="3"/>
  <c r="Z194" i="3" s="1"/>
  <c r="K193" i="3"/>
  <c r="J193" i="3"/>
  <c r="S193" i="3"/>
  <c r="L193" i="3"/>
  <c r="I193" i="3"/>
  <c r="Z193" i="3" s="1"/>
  <c r="K192" i="3"/>
  <c r="J192" i="3"/>
  <c r="Z192" i="3"/>
  <c r="S192" i="3"/>
  <c r="L192" i="3"/>
  <c r="I192" i="3"/>
  <c r="K191" i="3"/>
  <c r="J191" i="3"/>
  <c r="S191" i="3"/>
  <c r="L191" i="3"/>
  <c r="I191" i="3"/>
  <c r="Z191" i="3" s="1"/>
  <c r="K190" i="3"/>
  <c r="J190" i="3"/>
  <c r="S190" i="3"/>
  <c r="L190" i="3"/>
  <c r="I190" i="3"/>
  <c r="Z190" i="3" s="1"/>
  <c r="K189" i="3"/>
  <c r="J189" i="3"/>
  <c r="S189" i="3"/>
  <c r="L189" i="3"/>
  <c r="I189" i="3"/>
  <c r="Z189" i="3" s="1"/>
  <c r="K188" i="3"/>
  <c r="J188" i="3"/>
  <c r="S188" i="3"/>
  <c r="L188" i="3"/>
  <c r="I188" i="3"/>
  <c r="I64" i="3"/>
  <c r="V185" i="3"/>
  <c r="K184" i="3"/>
  <c r="J184" i="3"/>
  <c r="S184" i="3"/>
  <c r="L184" i="3"/>
  <c r="I184" i="3"/>
  <c r="Z184" i="3" s="1"/>
  <c r="K183" i="3"/>
  <c r="J183" i="3"/>
  <c r="S183" i="3"/>
  <c r="L183" i="3"/>
  <c r="I183" i="3"/>
  <c r="Z183" i="3" s="1"/>
  <c r="K182" i="3"/>
  <c r="J182" i="3"/>
  <c r="Z182" i="3"/>
  <c r="S182" i="3"/>
  <c r="L182" i="3"/>
  <c r="I182" i="3"/>
  <c r="K181" i="3"/>
  <c r="J181" i="3"/>
  <c r="S181" i="3"/>
  <c r="L181" i="3"/>
  <c r="I181" i="3"/>
  <c r="Z181" i="3" s="1"/>
  <c r="K180" i="3"/>
  <c r="J180" i="3"/>
  <c r="S180" i="3"/>
  <c r="M180" i="3"/>
  <c r="L180" i="3"/>
  <c r="I180" i="3"/>
  <c r="Z180" i="3" s="1"/>
  <c r="K179" i="3"/>
  <c r="J179" i="3"/>
  <c r="S179" i="3"/>
  <c r="L179" i="3"/>
  <c r="I179" i="3"/>
  <c r="Z179" i="3" s="1"/>
  <c r="K178" i="3"/>
  <c r="J178" i="3"/>
  <c r="Z178" i="3"/>
  <c r="S178" i="3"/>
  <c r="M178" i="3"/>
  <c r="L178" i="3"/>
  <c r="I178" i="3"/>
  <c r="K177" i="3"/>
  <c r="J177" i="3"/>
  <c r="Z177" i="3"/>
  <c r="S177" i="3"/>
  <c r="L177" i="3"/>
  <c r="I177" i="3"/>
  <c r="K176" i="3"/>
  <c r="J176" i="3"/>
  <c r="S176" i="3"/>
  <c r="L176" i="3"/>
  <c r="I176" i="3"/>
  <c r="Z176" i="3" s="1"/>
  <c r="K175" i="3"/>
  <c r="J175" i="3"/>
  <c r="Z175" i="3"/>
  <c r="S175" i="3"/>
  <c r="M175" i="3"/>
  <c r="L175" i="3"/>
  <c r="I175" i="3"/>
  <c r="K174" i="3"/>
  <c r="J174" i="3"/>
  <c r="S174" i="3"/>
  <c r="L174" i="3"/>
  <c r="I174" i="3"/>
  <c r="Z174" i="3" s="1"/>
  <c r="K173" i="3"/>
  <c r="J173" i="3"/>
  <c r="S173" i="3"/>
  <c r="L173" i="3"/>
  <c r="I173" i="3"/>
  <c r="Z173" i="3" s="1"/>
  <c r="K172" i="3"/>
  <c r="J172" i="3"/>
  <c r="S172" i="3"/>
  <c r="L172" i="3"/>
  <c r="I172" i="3"/>
  <c r="Z172" i="3" s="1"/>
  <c r="K171" i="3"/>
  <c r="J171" i="3"/>
  <c r="S171" i="3"/>
  <c r="M171" i="3"/>
  <c r="L171" i="3"/>
  <c r="I171" i="3"/>
  <c r="Z171" i="3" s="1"/>
  <c r="K170" i="3"/>
  <c r="J170" i="3"/>
  <c r="Z170" i="3"/>
  <c r="S170" i="3"/>
  <c r="M170" i="3"/>
  <c r="M185" i="3" s="1"/>
  <c r="F64" i="3" s="1"/>
  <c r="L170" i="3"/>
  <c r="I170" i="3"/>
  <c r="K169" i="3"/>
  <c r="J169" i="3"/>
  <c r="S169" i="3"/>
  <c r="L169" i="3"/>
  <c r="I169" i="3"/>
  <c r="Z169" i="3" s="1"/>
  <c r="I63" i="3"/>
  <c r="V166" i="3"/>
  <c r="K165" i="3"/>
  <c r="J165" i="3"/>
  <c r="S165" i="3"/>
  <c r="L165" i="3"/>
  <c r="I165" i="3"/>
  <c r="Z165" i="3" s="1"/>
  <c r="K164" i="3"/>
  <c r="J164" i="3"/>
  <c r="Z164" i="3"/>
  <c r="S164" i="3"/>
  <c r="M164" i="3"/>
  <c r="L164" i="3"/>
  <c r="I164" i="3"/>
  <c r="K163" i="3"/>
  <c r="J163" i="3"/>
  <c r="Z163" i="3"/>
  <c r="S163" i="3"/>
  <c r="L163" i="3"/>
  <c r="I163" i="3"/>
  <c r="K162" i="3"/>
  <c r="J162" i="3"/>
  <c r="S162" i="3"/>
  <c r="L162" i="3"/>
  <c r="I162" i="3"/>
  <c r="Z162" i="3" s="1"/>
  <c r="K161" i="3"/>
  <c r="J161" i="3"/>
  <c r="S161" i="3"/>
  <c r="L161" i="3"/>
  <c r="I161" i="3"/>
  <c r="Z161" i="3" s="1"/>
  <c r="K160" i="3"/>
  <c r="J160" i="3"/>
  <c r="S160" i="3"/>
  <c r="L160" i="3"/>
  <c r="I160" i="3"/>
  <c r="Z160" i="3" s="1"/>
  <c r="K159" i="3"/>
  <c r="J159" i="3"/>
  <c r="Z159" i="3"/>
  <c r="S159" i="3"/>
  <c r="L159" i="3"/>
  <c r="I159" i="3"/>
  <c r="K158" i="3"/>
  <c r="J158" i="3"/>
  <c r="S158" i="3"/>
  <c r="L158" i="3"/>
  <c r="I158" i="3"/>
  <c r="Z158" i="3" s="1"/>
  <c r="K157" i="3"/>
  <c r="J157" i="3"/>
  <c r="S157" i="3"/>
  <c r="L157" i="3"/>
  <c r="I157" i="3"/>
  <c r="Z157" i="3" s="1"/>
  <c r="K156" i="3"/>
  <c r="J156" i="3"/>
  <c r="S156" i="3"/>
  <c r="L156" i="3"/>
  <c r="I156" i="3"/>
  <c r="Z156" i="3" s="1"/>
  <c r="K155" i="3"/>
  <c r="J155" i="3"/>
  <c r="S155" i="3"/>
  <c r="M155" i="3"/>
  <c r="L155" i="3"/>
  <c r="I155" i="3"/>
  <c r="Z155" i="3" s="1"/>
  <c r="K154" i="3"/>
  <c r="J154" i="3"/>
  <c r="S154" i="3"/>
  <c r="L154" i="3"/>
  <c r="I154" i="3"/>
  <c r="Z154" i="3" s="1"/>
  <c r="K153" i="3"/>
  <c r="J153" i="3"/>
  <c r="S153" i="3"/>
  <c r="M153" i="3"/>
  <c r="L153" i="3"/>
  <c r="I153" i="3"/>
  <c r="Z153" i="3" s="1"/>
  <c r="K152" i="3"/>
  <c r="J152" i="3"/>
  <c r="S152" i="3"/>
  <c r="L152" i="3"/>
  <c r="I152" i="3"/>
  <c r="Z152" i="3" s="1"/>
  <c r="K151" i="3"/>
  <c r="J151" i="3"/>
  <c r="S151" i="3"/>
  <c r="L151" i="3"/>
  <c r="I151" i="3"/>
  <c r="I62" i="3"/>
  <c r="F62" i="3"/>
  <c r="V148" i="3"/>
  <c r="M148" i="3"/>
  <c r="K147" i="3"/>
  <c r="J147" i="3"/>
  <c r="S147" i="3"/>
  <c r="L147" i="3"/>
  <c r="I147" i="3"/>
  <c r="Z147" i="3" s="1"/>
  <c r="K146" i="3"/>
  <c r="J146" i="3"/>
  <c r="S146" i="3"/>
  <c r="L146" i="3"/>
  <c r="I146" i="3"/>
  <c r="Z146" i="3" s="1"/>
  <c r="K145" i="3"/>
  <c r="J145" i="3"/>
  <c r="S145" i="3"/>
  <c r="L145" i="3"/>
  <c r="I145" i="3"/>
  <c r="Z145" i="3" s="1"/>
  <c r="K144" i="3"/>
  <c r="J144" i="3"/>
  <c r="S144" i="3"/>
  <c r="L144" i="3"/>
  <c r="I144" i="3"/>
  <c r="Z144" i="3" s="1"/>
  <c r="K143" i="3"/>
  <c r="J143" i="3"/>
  <c r="S143" i="3"/>
  <c r="L143" i="3"/>
  <c r="I143" i="3"/>
  <c r="Z143" i="3" s="1"/>
  <c r="K142" i="3"/>
  <c r="J142" i="3"/>
  <c r="S142" i="3"/>
  <c r="L142" i="3"/>
  <c r="I142" i="3"/>
  <c r="Z142" i="3" s="1"/>
  <c r="K141" i="3"/>
  <c r="J141" i="3"/>
  <c r="S141" i="3"/>
  <c r="L141" i="3"/>
  <c r="I141" i="3"/>
  <c r="Z141" i="3" s="1"/>
  <c r="K140" i="3"/>
  <c r="J140" i="3"/>
  <c r="S140" i="3"/>
  <c r="L140" i="3"/>
  <c r="I140" i="3"/>
  <c r="I61" i="3"/>
  <c r="V137" i="3"/>
  <c r="K136" i="3"/>
  <c r="J136" i="3"/>
  <c r="S136" i="3"/>
  <c r="L136" i="3"/>
  <c r="I136" i="3"/>
  <c r="Z136" i="3" s="1"/>
  <c r="K135" i="3"/>
  <c r="J135" i="3"/>
  <c r="S135" i="3"/>
  <c r="L135" i="3"/>
  <c r="I135" i="3"/>
  <c r="Z135" i="3" s="1"/>
  <c r="K134" i="3"/>
  <c r="J134" i="3"/>
  <c r="S134" i="3"/>
  <c r="L134" i="3"/>
  <c r="I134" i="3"/>
  <c r="Z134" i="3" s="1"/>
  <c r="K133" i="3"/>
  <c r="J133" i="3"/>
  <c r="S133" i="3"/>
  <c r="L133" i="3"/>
  <c r="I133" i="3"/>
  <c r="Z133" i="3" s="1"/>
  <c r="K132" i="3"/>
  <c r="J132" i="3"/>
  <c r="Z132" i="3"/>
  <c r="S132" i="3"/>
  <c r="L132" i="3"/>
  <c r="I132" i="3"/>
  <c r="K131" i="3"/>
  <c r="J131" i="3"/>
  <c r="Z131" i="3"/>
  <c r="S131" i="3"/>
  <c r="L131" i="3"/>
  <c r="I131" i="3"/>
  <c r="K130" i="3"/>
  <c r="J130" i="3"/>
  <c r="S130" i="3"/>
  <c r="L130" i="3"/>
  <c r="I130" i="3"/>
  <c r="Z130" i="3" s="1"/>
  <c r="K129" i="3"/>
  <c r="J129" i="3"/>
  <c r="S129" i="3"/>
  <c r="L129" i="3"/>
  <c r="I129" i="3"/>
  <c r="Z129" i="3" s="1"/>
  <c r="K128" i="3"/>
  <c r="J128" i="3"/>
  <c r="S128" i="3"/>
  <c r="L128" i="3"/>
  <c r="I128" i="3"/>
  <c r="Z128" i="3" s="1"/>
  <c r="K127" i="3"/>
  <c r="J127" i="3"/>
  <c r="S127" i="3"/>
  <c r="M127" i="3"/>
  <c r="L127" i="3"/>
  <c r="I127" i="3"/>
  <c r="Z127" i="3" s="1"/>
  <c r="K126" i="3"/>
  <c r="J126" i="3"/>
  <c r="S126" i="3"/>
  <c r="L126" i="3"/>
  <c r="I126" i="3"/>
  <c r="Z126" i="3" s="1"/>
  <c r="K125" i="3"/>
  <c r="J125" i="3"/>
  <c r="Z125" i="3"/>
  <c r="S125" i="3"/>
  <c r="M125" i="3"/>
  <c r="L125" i="3"/>
  <c r="I125" i="3"/>
  <c r="K124" i="3"/>
  <c r="J124" i="3"/>
  <c r="S124" i="3"/>
  <c r="M124" i="3"/>
  <c r="L124" i="3"/>
  <c r="I124" i="3"/>
  <c r="Z124" i="3" s="1"/>
  <c r="K123" i="3"/>
  <c r="J123" i="3"/>
  <c r="S123" i="3"/>
  <c r="M123" i="3"/>
  <c r="M137" i="3" s="1"/>
  <c r="F61" i="3" s="1"/>
  <c r="L123" i="3"/>
  <c r="I123" i="3"/>
  <c r="Z123" i="3" s="1"/>
  <c r="K122" i="3"/>
  <c r="J122" i="3"/>
  <c r="S122" i="3"/>
  <c r="L122" i="3"/>
  <c r="I122" i="3"/>
  <c r="V116" i="3"/>
  <c r="I57" i="3" s="1"/>
  <c r="M116" i="3"/>
  <c r="F57" i="3" s="1"/>
  <c r="K115" i="3"/>
  <c r="J115" i="3"/>
  <c r="S115" i="3"/>
  <c r="L115" i="3"/>
  <c r="I115" i="3"/>
  <c r="Z115" i="3" s="1"/>
  <c r="K114" i="3"/>
  <c r="J114" i="3"/>
  <c r="S114" i="3"/>
  <c r="L114" i="3"/>
  <c r="I114" i="3"/>
  <c r="Z114" i="3" s="1"/>
  <c r="K113" i="3"/>
  <c r="J113" i="3"/>
  <c r="S113" i="3"/>
  <c r="L113" i="3"/>
  <c r="I113" i="3"/>
  <c r="Z113" i="3" s="1"/>
  <c r="K112" i="3"/>
  <c r="J112" i="3"/>
  <c r="S112" i="3"/>
  <c r="L112" i="3"/>
  <c r="I112" i="3"/>
  <c r="Z112" i="3" s="1"/>
  <c r="K111" i="3"/>
  <c r="J111" i="3"/>
  <c r="S111" i="3"/>
  <c r="L111" i="3"/>
  <c r="I111" i="3"/>
  <c r="Z111" i="3" s="1"/>
  <c r="K110" i="3"/>
  <c r="J110" i="3"/>
  <c r="S110" i="3"/>
  <c r="L110" i="3"/>
  <c r="I110" i="3"/>
  <c r="Z110" i="3" s="1"/>
  <c r="K109" i="3"/>
  <c r="J109" i="3"/>
  <c r="S109" i="3"/>
  <c r="L109" i="3"/>
  <c r="I109" i="3"/>
  <c r="Z109" i="3" s="1"/>
  <c r="K108" i="3"/>
  <c r="J108" i="3"/>
  <c r="Z108" i="3"/>
  <c r="S108" i="3"/>
  <c r="L108" i="3"/>
  <c r="I108" i="3"/>
  <c r="K107" i="3"/>
  <c r="J107" i="3"/>
  <c r="S107" i="3"/>
  <c r="L107" i="3"/>
  <c r="I107" i="3"/>
  <c r="Z107" i="3" s="1"/>
  <c r="K106" i="3"/>
  <c r="J106" i="3"/>
  <c r="S106" i="3"/>
  <c r="L106" i="3"/>
  <c r="I106" i="3"/>
  <c r="Z106" i="3" s="1"/>
  <c r="K105" i="3"/>
  <c r="J105" i="3"/>
  <c r="Z105" i="3"/>
  <c r="S105" i="3"/>
  <c r="L105" i="3"/>
  <c r="I105" i="3"/>
  <c r="K104" i="3"/>
  <c r="J104" i="3"/>
  <c r="S104" i="3"/>
  <c r="L104" i="3"/>
  <c r="I104" i="3"/>
  <c r="Z104" i="3" s="1"/>
  <c r="K103" i="3"/>
  <c r="J103" i="3"/>
  <c r="S103" i="3"/>
  <c r="L103" i="3"/>
  <c r="I103" i="3"/>
  <c r="Z103" i="3" s="1"/>
  <c r="K102" i="3"/>
  <c r="J102" i="3"/>
  <c r="S102" i="3"/>
  <c r="L102" i="3"/>
  <c r="I102" i="3"/>
  <c r="Z102" i="3" s="1"/>
  <c r="K101" i="3"/>
  <c r="J101" i="3"/>
  <c r="S101" i="3"/>
  <c r="L101" i="3"/>
  <c r="I101" i="3"/>
  <c r="Z101" i="3" s="1"/>
  <c r="K100" i="3"/>
  <c r="J100" i="3"/>
  <c r="S100" i="3"/>
  <c r="L100" i="3"/>
  <c r="I100" i="3"/>
  <c r="Z100" i="3" s="1"/>
  <c r="K99" i="3"/>
  <c r="J99" i="3"/>
  <c r="S99" i="3"/>
  <c r="L99" i="3"/>
  <c r="I99" i="3"/>
  <c r="Z99" i="3" s="1"/>
  <c r="K98" i="3"/>
  <c r="J98" i="3"/>
  <c r="S98" i="3"/>
  <c r="L98" i="3"/>
  <c r="I98" i="3"/>
  <c r="Z98" i="3" s="1"/>
  <c r="K97" i="3"/>
  <c r="J97" i="3"/>
  <c r="S97" i="3"/>
  <c r="L97" i="3"/>
  <c r="I97" i="3"/>
  <c r="Z97" i="3" s="1"/>
  <c r="K96" i="3"/>
  <c r="J96" i="3"/>
  <c r="S96" i="3"/>
  <c r="L96" i="3"/>
  <c r="I96" i="3"/>
  <c r="Z96" i="3" s="1"/>
  <c r="K95" i="3"/>
  <c r="J95" i="3"/>
  <c r="S95" i="3"/>
  <c r="L95" i="3"/>
  <c r="I95" i="3"/>
  <c r="Z95" i="3" s="1"/>
  <c r="K94" i="3"/>
  <c r="J94" i="3"/>
  <c r="S94" i="3"/>
  <c r="L94" i="3"/>
  <c r="I94" i="3"/>
  <c r="Z94" i="3" s="1"/>
  <c r="K93" i="3"/>
  <c r="J93" i="3"/>
  <c r="S93" i="3"/>
  <c r="L93" i="3"/>
  <c r="I93" i="3"/>
  <c r="V90" i="3"/>
  <c r="M90" i="3"/>
  <c r="I90" i="3"/>
  <c r="G56" i="3" s="1"/>
  <c r="K89" i="3"/>
  <c r="J89" i="3"/>
  <c r="S89" i="3"/>
  <c r="L89" i="3"/>
  <c r="L90" i="3" s="1"/>
  <c r="I89" i="3"/>
  <c r="V291" i="2"/>
  <c r="M291" i="2"/>
  <c r="K290" i="2"/>
  <c r="J290" i="2"/>
  <c r="S290" i="2"/>
  <c r="S291" i="2" s="1"/>
  <c r="L290" i="2"/>
  <c r="L291" i="2" s="1"/>
  <c r="E80" i="2" s="1"/>
  <c r="I290" i="2"/>
  <c r="I76" i="2"/>
  <c r="V284" i="2"/>
  <c r="M284" i="2"/>
  <c r="F76" i="2" s="1"/>
  <c r="K283" i="2"/>
  <c r="J283" i="2"/>
  <c r="S283" i="2"/>
  <c r="S284" i="2" s="1"/>
  <c r="H76" i="2" s="1"/>
  <c r="L283" i="2"/>
  <c r="I283" i="2"/>
  <c r="Z283" i="2" s="1"/>
  <c r="K282" i="2"/>
  <c r="J282" i="2"/>
  <c r="S282" i="2"/>
  <c r="L282" i="2"/>
  <c r="I282" i="2"/>
  <c r="K281" i="2"/>
  <c r="J281" i="2"/>
  <c r="S281" i="2"/>
  <c r="L281" i="2"/>
  <c r="L284" i="2" s="1"/>
  <c r="E76" i="2" s="1"/>
  <c r="I281" i="2"/>
  <c r="Z281" i="2" s="1"/>
  <c r="V278" i="2"/>
  <c r="I75" i="2" s="1"/>
  <c r="M278" i="2"/>
  <c r="F75" i="2" s="1"/>
  <c r="K277" i="2"/>
  <c r="J277" i="2"/>
  <c r="S277" i="2"/>
  <c r="L277" i="2"/>
  <c r="I277" i="2"/>
  <c r="Z277" i="2" s="1"/>
  <c r="K276" i="2"/>
  <c r="J276" i="2"/>
  <c r="S276" i="2"/>
  <c r="L276" i="2"/>
  <c r="I276" i="2"/>
  <c r="Z276" i="2" s="1"/>
  <c r="K275" i="2"/>
  <c r="J275" i="2"/>
  <c r="S275" i="2"/>
  <c r="L275" i="2"/>
  <c r="L278" i="2" s="1"/>
  <c r="E75" i="2" s="1"/>
  <c r="I275" i="2"/>
  <c r="I278" i="2" s="1"/>
  <c r="G75" i="2" s="1"/>
  <c r="I74" i="2"/>
  <c r="V272" i="2"/>
  <c r="K271" i="2"/>
  <c r="J271" i="2"/>
  <c r="S271" i="2"/>
  <c r="L271" i="2"/>
  <c r="I271" i="2"/>
  <c r="Z271" i="2" s="1"/>
  <c r="K270" i="2"/>
  <c r="J270" i="2"/>
  <c r="S270" i="2"/>
  <c r="L270" i="2"/>
  <c r="I270" i="2"/>
  <c r="Z270" i="2" s="1"/>
  <c r="K269" i="2"/>
  <c r="J269" i="2"/>
  <c r="Z269" i="2"/>
  <c r="S269" i="2"/>
  <c r="L269" i="2"/>
  <c r="I269" i="2"/>
  <c r="K268" i="2"/>
  <c r="J268" i="2"/>
  <c r="S268" i="2"/>
  <c r="M268" i="2"/>
  <c r="M272" i="2" s="1"/>
  <c r="F74" i="2" s="1"/>
  <c r="L268" i="2"/>
  <c r="I268" i="2"/>
  <c r="Z268" i="2" s="1"/>
  <c r="K267" i="2"/>
  <c r="J267" i="2"/>
  <c r="S267" i="2"/>
  <c r="L267" i="2"/>
  <c r="I267" i="2"/>
  <c r="Z267" i="2" s="1"/>
  <c r="V264" i="2"/>
  <c r="I73" i="2" s="1"/>
  <c r="M264" i="2"/>
  <c r="F73" i="2" s="1"/>
  <c r="K263" i="2"/>
  <c r="J263" i="2"/>
  <c r="S263" i="2"/>
  <c r="L263" i="2"/>
  <c r="I263" i="2"/>
  <c r="Z263" i="2" s="1"/>
  <c r="K262" i="2"/>
  <c r="J262" i="2"/>
  <c r="S262" i="2"/>
  <c r="L262" i="2"/>
  <c r="I262" i="2"/>
  <c r="Z262" i="2" s="1"/>
  <c r="K261" i="2"/>
  <c r="J261" i="2"/>
  <c r="Z261" i="2"/>
  <c r="S261" i="2"/>
  <c r="S264" i="2" s="1"/>
  <c r="H73" i="2" s="1"/>
  <c r="L261" i="2"/>
  <c r="I261" i="2"/>
  <c r="V258" i="2"/>
  <c r="I72" i="2" s="1"/>
  <c r="M258" i="2"/>
  <c r="F72" i="2" s="1"/>
  <c r="K257" i="2"/>
  <c r="J257" i="2"/>
  <c r="Z257" i="2"/>
  <c r="S257" i="2"/>
  <c r="L257" i="2"/>
  <c r="I257" i="2"/>
  <c r="K256" i="2"/>
  <c r="J256" i="2"/>
  <c r="Z256" i="2"/>
  <c r="S256" i="2"/>
  <c r="L256" i="2"/>
  <c r="I256" i="2"/>
  <c r="K255" i="2"/>
  <c r="J255" i="2"/>
  <c r="S255" i="2"/>
  <c r="L255" i="2"/>
  <c r="I255" i="2"/>
  <c r="Z255" i="2" s="1"/>
  <c r="K254" i="2"/>
  <c r="J254" i="2"/>
  <c r="S254" i="2"/>
  <c r="L254" i="2"/>
  <c r="I254" i="2"/>
  <c r="Z254" i="2" s="1"/>
  <c r="K253" i="2"/>
  <c r="J253" i="2"/>
  <c r="Z253" i="2"/>
  <c r="S253" i="2"/>
  <c r="L253" i="2"/>
  <c r="I253" i="2"/>
  <c r="K252" i="2"/>
  <c r="J252" i="2"/>
  <c r="S252" i="2"/>
  <c r="L252" i="2"/>
  <c r="I252" i="2"/>
  <c r="Z252" i="2" s="1"/>
  <c r="K251" i="2"/>
  <c r="J251" i="2"/>
  <c r="S251" i="2"/>
  <c r="L251" i="2"/>
  <c r="I251" i="2"/>
  <c r="Z251" i="2" s="1"/>
  <c r="K250" i="2"/>
  <c r="J250" i="2"/>
  <c r="S250" i="2"/>
  <c r="L250" i="2"/>
  <c r="I250" i="2"/>
  <c r="V247" i="2"/>
  <c r="I71" i="2" s="1"/>
  <c r="M247" i="2"/>
  <c r="F71" i="2" s="1"/>
  <c r="K246" i="2"/>
  <c r="J246" i="2"/>
  <c r="S246" i="2"/>
  <c r="L246" i="2"/>
  <c r="I246" i="2"/>
  <c r="Z246" i="2" s="1"/>
  <c r="K245" i="2"/>
  <c r="J245" i="2"/>
  <c r="Z245" i="2"/>
  <c r="S245" i="2"/>
  <c r="L245" i="2"/>
  <c r="I245" i="2"/>
  <c r="K244" i="2"/>
  <c r="J244" i="2"/>
  <c r="S244" i="2"/>
  <c r="L244" i="2"/>
  <c r="I244" i="2"/>
  <c r="Z244" i="2" s="1"/>
  <c r="K243" i="2"/>
  <c r="J243" i="2"/>
  <c r="S243" i="2"/>
  <c r="L243" i="2"/>
  <c r="I243" i="2"/>
  <c r="Z243" i="2" s="1"/>
  <c r="K242" i="2"/>
  <c r="J242" i="2"/>
  <c r="S242" i="2"/>
  <c r="L242" i="2"/>
  <c r="I242" i="2"/>
  <c r="Z242" i="2" s="1"/>
  <c r="K241" i="2"/>
  <c r="J241" i="2"/>
  <c r="S241" i="2"/>
  <c r="L241" i="2"/>
  <c r="I241" i="2"/>
  <c r="Z241" i="2" s="1"/>
  <c r="I70" i="2"/>
  <c r="F70" i="2"/>
  <c r="V238" i="2"/>
  <c r="M238" i="2"/>
  <c r="K237" i="2"/>
  <c r="J237" i="2"/>
  <c r="Z237" i="2"/>
  <c r="S237" i="2"/>
  <c r="L237" i="2"/>
  <c r="I237" i="2"/>
  <c r="K236" i="2"/>
  <c r="J236" i="2"/>
  <c r="S236" i="2"/>
  <c r="L236" i="2"/>
  <c r="I236" i="2"/>
  <c r="Z236" i="2" s="1"/>
  <c r="K235" i="2"/>
  <c r="J235" i="2"/>
  <c r="S235" i="2"/>
  <c r="L235" i="2"/>
  <c r="I235" i="2"/>
  <c r="Z235" i="2" s="1"/>
  <c r="K234" i="2"/>
  <c r="J234" i="2"/>
  <c r="S234" i="2"/>
  <c r="L234" i="2"/>
  <c r="I234" i="2"/>
  <c r="Z234" i="2" s="1"/>
  <c r="K233" i="2"/>
  <c r="J233" i="2"/>
  <c r="S233" i="2"/>
  <c r="L233" i="2"/>
  <c r="I233" i="2"/>
  <c r="Z233" i="2" s="1"/>
  <c r="K232" i="2"/>
  <c r="J232" i="2"/>
  <c r="S232" i="2"/>
  <c r="L232" i="2"/>
  <c r="I232" i="2"/>
  <c r="Z232" i="2" s="1"/>
  <c r="K231" i="2"/>
  <c r="J231" i="2"/>
  <c r="S231" i="2"/>
  <c r="L231" i="2"/>
  <c r="I231" i="2"/>
  <c r="Z231" i="2" s="1"/>
  <c r="K230" i="2"/>
  <c r="J230" i="2"/>
  <c r="S230" i="2"/>
  <c r="L230" i="2"/>
  <c r="L238" i="2" s="1"/>
  <c r="E70" i="2" s="1"/>
  <c r="I230" i="2"/>
  <c r="I69" i="2"/>
  <c r="F69" i="2"/>
  <c r="V227" i="2"/>
  <c r="M227" i="2"/>
  <c r="K226" i="2"/>
  <c r="J226" i="2"/>
  <c r="S226" i="2"/>
  <c r="L226" i="2"/>
  <c r="I226" i="2"/>
  <c r="Z226" i="2" s="1"/>
  <c r="K225" i="2"/>
  <c r="J225" i="2"/>
  <c r="S225" i="2"/>
  <c r="L225" i="2"/>
  <c r="I225" i="2"/>
  <c r="Z225" i="2" s="1"/>
  <c r="K224" i="2"/>
  <c r="J224" i="2"/>
  <c r="S224" i="2"/>
  <c r="L224" i="2"/>
  <c r="I224" i="2"/>
  <c r="Z224" i="2" s="1"/>
  <c r="K223" i="2"/>
  <c r="J223" i="2"/>
  <c r="S223" i="2"/>
  <c r="L223" i="2"/>
  <c r="I223" i="2"/>
  <c r="Z223" i="2" s="1"/>
  <c r="V220" i="2"/>
  <c r="I68" i="2" s="1"/>
  <c r="K219" i="2"/>
  <c r="J219" i="2"/>
  <c r="S219" i="2"/>
  <c r="L219" i="2"/>
  <c r="I219" i="2"/>
  <c r="Z219" i="2" s="1"/>
  <c r="K218" i="2"/>
  <c r="J218" i="2"/>
  <c r="S218" i="2"/>
  <c r="M218" i="2"/>
  <c r="L218" i="2"/>
  <c r="I218" i="2"/>
  <c r="Z218" i="2" s="1"/>
  <c r="K217" i="2"/>
  <c r="J217" i="2"/>
  <c r="S217" i="2"/>
  <c r="M217" i="2"/>
  <c r="L217" i="2"/>
  <c r="I217" i="2"/>
  <c r="Z217" i="2" s="1"/>
  <c r="K216" i="2"/>
  <c r="J216" i="2"/>
  <c r="S216" i="2"/>
  <c r="M216" i="2"/>
  <c r="L216" i="2"/>
  <c r="I216" i="2"/>
  <c r="Z216" i="2" s="1"/>
  <c r="K215" i="2"/>
  <c r="J215" i="2"/>
  <c r="S215" i="2"/>
  <c r="M215" i="2"/>
  <c r="L215" i="2"/>
  <c r="I215" i="2"/>
  <c r="Z215" i="2" s="1"/>
  <c r="K214" i="2"/>
  <c r="J214" i="2"/>
  <c r="S214" i="2"/>
  <c r="M214" i="2"/>
  <c r="L214" i="2"/>
  <c r="I214" i="2"/>
  <c r="Z214" i="2" s="1"/>
  <c r="K213" i="2"/>
  <c r="J213" i="2"/>
  <c r="S213" i="2"/>
  <c r="M213" i="2"/>
  <c r="L213" i="2"/>
  <c r="I213" i="2"/>
  <c r="Z213" i="2" s="1"/>
  <c r="K212" i="2"/>
  <c r="J212" i="2"/>
  <c r="S212" i="2"/>
  <c r="M212" i="2"/>
  <c r="L212" i="2"/>
  <c r="I212" i="2"/>
  <c r="Z212" i="2" s="1"/>
  <c r="K211" i="2"/>
  <c r="J211" i="2"/>
  <c r="S211" i="2"/>
  <c r="L211" i="2"/>
  <c r="I211" i="2"/>
  <c r="Z211" i="2" s="1"/>
  <c r="K210" i="2"/>
  <c r="J210" i="2"/>
  <c r="S210" i="2"/>
  <c r="L210" i="2"/>
  <c r="I210" i="2"/>
  <c r="Z210" i="2" s="1"/>
  <c r="K209" i="2"/>
  <c r="J209" i="2"/>
  <c r="S209" i="2"/>
  <c r="L209" i="2"/>
  <c r="I209" i="2"/>
  <c r="Z209" i="2" s="1"/>
  <c r="K208" i="2"/>
  <c r="J208" i="2"/>
  <c r="S208" i="2"/>
  <c r="L208" i="2"/>
  <c r="I208" i="2"/>
  <c r="Z208" i="2" s="1"/>
  <c r="K207" i="2"/>
  <c r="J207" i="2"/>
  <c r="S207" i="2"/>
  <c r="L207" i="2"/>
  <c r="I207" i="2"/>
  <c r="Z207" i="2" s="1"/>
  <c r="I67" i="2"/>
  <c r="V204" i="2"/>
  <c r="K203" i="2"/>
  <c r="J203" i="2"/>
  <c r="S203" i="2"/>
  <c r="L203" i="2"/>
  <c r="I203" i="2"/>
  <c r="Z203" i="2" s="1"/>
  <c r="K202" i="2"/>
  <c r="J202" i="2"/>
  <c r="Z202" i="2"/>
  <c r="S202" i="2"/>
  <c r="L202" i="2"/>
  <c r="I202" i="2"/>
  <c r="K201" i="2"/>
  <c r="J201" i="2"/>
  <c r="Z201" i="2"/>
  <c r="S201" i="2"/>
  <c r="L201" i="2"/>
  <c r="I201" i="2"/>
  <c r="K200" i="2"/>
  <c r="J200" i="2"/>
  <c r="S200" i="2"/>
  <c r="M200" i="2"/>
  <c r="M204" i="2" s="1"/>
  <c r="F67" i="2" s="1"/>
  <c r="L200" i="2"/>
  <c r="I200" i="2"/>
  <c r="Z200" i="2" s="1"/>
  <c r="K199" i="2"/>
  <c r="J199" i="2"/>
  <c r="S199" i="2"/>
  <c r="L199" i="2"/>
  <c r="I199" i="2"/>
  <c r="Z199" i="2" s="1"/>
  <c r="K198" i="2"/>
  <c r="J198" i="2"/>
  <c r="S198" i="2"/>
  <c r="L198" i="2"/>
  <c r="I198" i="2"/>
  <c r="Z198" i="2" s="1"/>
  <c r="K197" i="2"/>
  <c r="J197" i="2"/>
  <c r="S197" i="2"/>
  <c r="L197" i="2"/>
  <c r="I197" i="2"/>
  <c r="Z197" i="2" s="1"/>
  <c r="K196" i="2"/>
  <c r="J196" i="2"/>
  <c r="S196" i="2"/>
  <c r="M196" i="2"/>
  <c r="L196" i="2"/>
  <c r="I196" i="2"/>
  <c r="Z196" i="2" s="1"/>
  <c r="K195" i="2"/>
  <c r="J195" i="2"/>
  <c r="S195" i="2"/>
  <c r="L195" i="2"/>
  <c r="I195" i="2"/>
  <c r="Z195" i="2" s="1"/>
  <c r="K194" i="2"/>
  <c r="J194" i="2"/>
  <c r="S194" i="2"/>
  <c r="L194" i="2"/>
  <c r="I194" i="2"/>
  <c r="Z194" i="2" s="1"/>
  <c r="K193" i="2"/>
  <c r="J193" i="2"/>
  <c r="S193" i="2"/>
  <c r="M193" i="2"/>
  <c r="L193" i="2"/>
  <c r="I193" i="2"/>
  <c r="Z193" i="2" s="1"/>
  <c r="K192" i="2"/>
  <c r="J192" i="2"/>
  <c r="S192" i="2"/>
  <c r="L192" i="2"/>
  <c r="I192" i="2"/>
  <c r="Z192" i="2" s="1"/>
  <c r="K191" i="2"/>
  <c r="J191" i="2"/>
  <c r="Z191" i="2"/>
  <c r="S191" i="2"/>
  <c r="M191" i="2"/>
  <c r="L191" i="2"/>
  <c r="I191" i="2"/>
  <c r="K190" i="2"/>
  <c r="J190" i="2"/>
  <c r="Z190" i="2"/>
  <c r="S190" i="2"/>
  <c r="L190" i="2"/>
  <c r="I190" i="2"/>
  <c r="I66" i="2"/>
  <c r="V187" i="2"/>
  <c r="K186" i="2"/>
  <c r="J186" i="2"/>
  <c r="Z186" i="2"/>
  <c r="S186" i="2"/>
  <c r="L186" i="2"/>
  <c r="I186" i="2"/>
  <c r="K185" i="2"/>
  <c r="J185" i="2"/>
  <c r="S185" i="2"/>
  <c r="M185" i="2"/>
  <c r="L185" i="2"/>
  <c r="I185" i="2"/>
  <c r="Z185" i="2" s="1"/>
  <c r="K184" i="2"/>
  <c r="J184" i="2"/>
  <c r="S184" i="2"/>
  <c r="M184" i="2"/>
  <c r="L184" i="2"/>
  <c r="I184" i="2"/>
  <c r="Z184" i="2" s="1"/>
  <c r="K183" i="2"/>
  <c r="J183" i="2"/>
  <c r="S183" i="2"/>
  <c r="L183" i="2"/>
  <c r="I183" i="2"/>
  <c r="Z183" i="2" s="1"/>
  <c r="K182" i="2"/>
  <c r="J182" i="2"/>
  <c r="Z182" i="2"/>
  <c r="S182" i="2"/>
  <c r="L182" i="2"/>
  <c r="I182" i="2"/>
  <c r="K181" i="2"/>
  <c r="J181" i="2"/>
  <c r="Z181" i="2"/>
  <c r="S181" i="2"/>
  <c r="S187" i="2" s="1"/>
  <c r="H66" i="2" s="1"/>
  <c r="L181" i="2"/>
  <c r="I181" i="2"/>
  <c r="K180" i="2"/>
  <c r="J180" i="2"/>
  <c r="S180" i="2"/>
  <c r="L180" i="2"/>
  <c r="I180" i="2"/>
  <c r="I187" i="2" s="1"/>
  <c r="G66" i="2" s="1"/>
  <c r="I62" i="2"/>
  <c r="F62" i="2"/>
  <c r="V174" i="2"/>
  <c r="M174" i="2"/>
  <c r="K173" i="2"/>
  <c r="J173" i="2"/>
  <c r="S173" i="2"/>
  <c r="S174" i="2" s="1"/>
  <c r="H62" i="2" s="1"/>
  <c r="L173" i="2"/>
  <c r="L174" i="2" s="1"/>
  <c r="E62" i="2" s="1"/>
  <c r="I173" i="2"/>
  <c r="I174" i="2" s="1"/>
  <c r="G62" i="2" s="1"/>
  <c r="I61" i="2"/>
  <c r="V170" i="2"/>
  <c r="K169" i="2"/>
  <c r="J169" i="2"/>
  <c r="S169" i="2"/>
  <c r="L169" i="2"/>
  <c r="I169" i="2"/>
  <c r="Z169" i="2" s="1"/>
  <c r="K168" i="2"/>
  <c r="J168" i="2"/>
  <c r="S168" i="2"/>
  <c r="L168" i="2"/>
  <c r="I168" i="2"/>
  <c r="Z168" i="2" s="1"/>
  <c r="K167" i="2"/>
  <c r="J167" i="2"/>
  <c r="S167" i="2"/>
  <c r="L167" i="2"/>
  <c r="I167" i="2"/>
  <c r="Z167" i="2" s="1"/>
  <c r="K166" i="2"/>
  <c r="J166" i="2"/>
  <c r="S166" i="2"/>
  <c r="M166" i="2"/>
  <c r="L166" i="2"/>
  <c r="I166" i="2"/>
  <c r="Z166" i="2" s="1"/>
  <c r="K165" i="2"/>
  <c r="J165" i="2"/>
  <c r="S165" i="2"/>
  <c r="M165" i="2"/>
  <c r="L165" i="2"/>
  <c r="I165" i="2"/>
  <c r="Z165" i="2" s="1"/>
  <c r="K164" i="2"/>
  <c r="J164" i="2"/>
  <c r="S164" i="2"/>
  <c r="L164" i="2"/>
  <c r="I164" i="2"/>
  <c r="Z164" i="2" s="1"/>
  <c r="K163" i="2"/>
  <c r="J163" i="2"/>
  <c r="S163" i="2"/>
  <c r="L163" i="2"/>
  <c r="I163" i="2"/>
  <c r="Z163" i="2" s="1"/>
  <c r="K162" i="2"/>
  <c r="J162" i="2"/>
  <c r="S162" i="2"/>
  <c r="L162" i="2"/>
  <c r="I162" i="2"/>
  <c r="Z162" i="2" s="1"/>
  <c r="K161" i="2"/>
  <c r="J161" i="2"/>
  <c r="S161" i="2"/>
  <c r="L161" i="2"/>
  <c r="I161" i="2"/>
  <c r="Z161" i="2" s="1"/>
  <c r="K160" i="2"/>
  <c r="J160" i="2"/>
  <c r="S160" i="2"/>
  <c r="L160" i="2"/>
  <c r="I160" i="2"/>
  <c r="Z160" i="2" s="1"/>
  <c r="K159" i="2"/>
  <c r="J159" i="2"/>
  <c r="S159" i="2"/>
  <c r="M159" i="2"/>
  <c r="L159" i="2"/>
  <c r="I159" i="2"/>
  <c r="Z159" i="2" s="1"/>
  <c r="K158" i="2"/>
  <c r="J158" i="2"/>
  <c r="S158" i="2"/>
  <c r="L158" i="2"/>
  <c r="I158" i="2"/>
  <c r="I60" i="2"/>
  <c r="V155" i="2"/>
  <c r="M155" i="2"/>
  <c r="F60" i="2" s="1"/>
  <c r="K154" i="2"/>
  <c r="J154" i="2"/>
  <c r="S154" i="2"/>
  <c r="L154" i="2"/>
  <c r="I154" i="2"/>
  <c r="Z154" i="2" s="1"/>
  <c r="K153" i="2"/>
  <c r="J153" i="2"/>
  <c r="S153" i="2"/>
  <c r="L153" i="2"/>
  <c r="I153" i="2"/>
  <c r="Z153" i="2" s="1"/>
  <c r="K152" i="2"/>
  <c r="J152" i="2"/>
  <c r="Z152" i="2"/>
  <c r="S152" i="2"/>
  <c r="L152" i="2"/>
  <c r="I152" i="2"/>
  <c r="K151" i="2"/>
  <c r="J151" i="2"/>
  <c r="Z151" i="2"/>
  <c r="S151" i="2"/>
  <c r="L151" i="2"/>
  <c r="I151" i="2"/>
  <c r="K150" i="2"/>
  <c r="J150" i="2"/>
  <c r="S150" i="2"/>
  <c r="L150" i="2"/>
  <c r="I150" i="2"/>
  <c r="Z150" i="2" s="1"/>
  <c r="K149" i="2"/>
  <c r="J149" i="2"/>
  <c r="S149" i="2"/>
  <c r="L149" i="2"/>
  <c r="I149" i="2"/>
  <c r="Z149" i="2" s="1"/>
  <c r="K148" i="2"/>
  <c r="J148" i="2"/>
  <c r="Z148" i="2"/>
  <c r="S148" i="2"/>
  <c r="L148" i="2"/>
  <c r="I148" i="2"/>
  <c r="K147" i="2"/>
  <c r="J147" i="2"/>
  <c r="S147" i="2"/>
  <c r="L147" i="2"/>
  <c r="I147" i="2"/>
  <c r="Z147" i="2" s="1"/>
  <c r="K146" i="2"/>
  <c r="J146" i="2"/>
  <c r="S146" i="2"/>
  <c r="L146" i="2"/>
  <c r="I146" i="2"/>
  <c r="Z146" i="2" s="1"/>
  <c r="K145" i="2"/>
  <c r="J145" i="2"/>
  <c r="Z145" i="2"/>
  <c r="S145" i="2"/>
  <c r="L145" i="2"/>
  <c r="I145" i="2"/>
  <c r="V142" i="2"/>
  <c r="I59" i="2" s="1"/>
  <c r="M142" i="2"/>
  <c r="F59" i="2" s="1"/>
  <c r="K141" i="2"/>
  <c r="J141" i="2"/>
  <c r="S141" i="2"/>
  <c r="L141" i="2"/>
  <c r="I141" i="2"/>
  <c r="Z141" i="2" s="1"/>
  <c r="K140" i="2"/>
  <c r="J140" i="2"/>
  <c r="Z140" i="2"/>
  <c r="S140" i="2"/>
  <c r="L140" i="2"/>
  <c r="I140" i="2"/>
  <c r="K139" i="2"/>
  <c r="J139" i="2"/>
  <c r="S139" i="2"/>
  <c r="L139" i="2"/>
  <c r="I139" i="2"/>
  <c r="Z139" i="2" s="1"/>
  <c r="K138" i="2"/>
  <c r="J138" i="2"/>
  <c r="S138" i="2"/>
  <c r="L138" i="2"/>
  <c r="I138" i="2"/>
  <c r="Z138" i="2" s="1"/>
  <c r="K137" i="2"/>
  <c r="J137" i="2"/>
  <c r="Z137" i="2"/>
  <c r="S137" i="2"/>
  <c r="L137" i="2"/>
  <c r="I137" i="2"/>
  <c r="V134" i="2"/>
  <c r="I58" i="2" s="1"/>
  <c r="M134" i="2"/>
  <c r="F58" i="2" s="1"/>
  <c r="K133" i="2"/>
  <c r="J133" i="2"/>
  <c r="S133" i="2"/>
  <c r="L133" i="2"/>
  <c r="I133" i="2"/>
  <c r="Z133" i="2" s="1"/>
  <c r="K132" i="2"/>
  <c r="J132" i="2"/>
  <c r="S132" i="2"/>
  <c r="L132" i="2"/>
  <c r="I132" i="2"/>
  <c r="Z132" i="2" s="1"/>
  <c r="K131" i="2"/>
  <c r="J131" i="2"/>
  <c r="S131" i="2"/>
  <c r="L131" i="2"/>
  <c r="I131" i="2"/>
  <c r="Z131" i="2" s="1"/>
  <c r="K130" i="2"/>
  <c r="J130" i="2"/>
  <c r="S130" i="2"/>
  <c r="L130" i="2"/>
  <c r="I130" i="2"/>
  <c r="Z130" i="2" s="1"/>
  <c r="K129" i="2"/>
  <c r="J129" i="2"/>
  <c r="S129" i="2"/>
  <c r="L129" i="2"/>
  <c r="I129" i="2"/>
  <c r="Z129" i="2" s="1"/>
  <c r="K128" i="2"/>
  <c r="J128" i="2"/>
  <c r="Z128" i="2"/>
  <c r="S128" i="2"/>
  <c r="L128" i="2"/>
  <c r="I128" i="2"/>
  <c r="K127" i="2"/>
  <c r="J127" i="2"/>
  <c r="S127" i="2"/>
  <c r="S134" i="2" s="1"/>
  <c r="H58" i="2" s="1"/>
  <c r="L127" i="2"/>
  <c r="I127" i="2"/>
  <c r="V124" i="2"/>
  <c r="M124" i="2"/>
  <c r="F57" i="2" s="1"/>
  <c r="K123" i="2"/>
  <c r="J123" i="2"/>
  <c r="S123" i="2"/>
  <c r="L123" i="2"/>
  <c r="I123" i="2"/>
  <c r="Z123" i="2" s="1"/>
  <c r="K122" i="2"/>
  <c r="J122" i="2"/>
  <c r="S122" i="2"/>
  <c r="L122" i="2"/>
  <c r="I122" i="2"/>
  <c r="Z122" i="2" s="1"/>
  <c r="K121" i="2"/>
  <c r="J121" i="2"/>
  <c r="Z121" i="2"/>
  <c r="S121" i="2"/>
  <c r="L121" i="2"/>
  <c r="I121" i="2"/>
  <c r="K120" i="2"/>
  <c r="J120" i="2"/>
  <c r="Z120" i="2"/>
  <c r="S120" i="2"/>
  <c r="L120" i="2"/>
  <c r="I120" i="2"/>
  <c r="K119" i="2"/>
  <c r="J119" i="2"/>
  <c r="S119" i="2"/>
  <c r="L119" i="2"/>
  <c r="I119" i="2"/>
  <c r="Z119" i="2" s="1"/>
  <c r="K118" i="2"/>
  <c r="J118" i="2"/>
  <c r="S118" i="2"/>
  <c r="L118" i="2"/>
  <c r="I118" i="2"/>
  <c r="Z118" i="2" s="1"/>
  <c r="K117" i="2"/>
  <c r="J117" i="2"/>
  <c r="Z117" i="2"/>
  <c r="S117" i="2"/>
  <c r="L117" i="2"/>
  <c r="I117" i="2"/>
  <c r="K116" i="2"/>
  <c r="J116" i="2"/>
  <c r="S116" i="2"/>
  <c r="L116" i="2"/>
  <c r="I116" i="2"/>
  <c r="F56" i="2"/>
  <c r="V113" i="2"/>
  <c r="M113" i="2"/>
  <c r="K112" i="2"/>
  <c r="J112" i="2"/>
  <c r="S112" i="2"/>
  <c r="L112" i="2"/>
  <c r="I112" i="2"/>
  <c r="Z112" i="2" s="1"/>
  <c r="K111" i="2"/>
  <c r="J111" i="2"/>
  <c r="S111" i="2"/>
  <c r="L111" i="2"/>
  <c r="I111" i="2"/>
  <c r="Z111" i="2" s="1"/>
  <c r="K110" i="2"/>
  <c r="J110" i="2"/>
  <c r="S110" i="2"/>
  <c r="L110" i="2"/>
  <c r="I110" i="2"/>
  <c r="Z110" i="2" s="1"/>
  <c r="K109" i="2"/>
  <c r="J109" i="2"/>
  <c r="Z109" i="2"/>
  <c r="S109" i="2"/>
  <c r="L109" i="2"/>
  <c r="I109" i="2"/>
  <c r="K108" i="2"/>
  <c r="J108" i="2"/>
  <c r="S108" i="2"/>
  <c r="L108" i="2"/>
  <c r="I108" i="2"/>
  <c r="Z108" i="2" s="1"/>
  <c r="K107" i="2"/>
  <c r="J107" i="2"/>
  <c r="S107" i="2"/>
  <c r="L107" i="2"/>
  <c r="I107" i="2"/>
  <c r="Z107" i="2" s="1"/>
  <c r="K106" i="2"/>
  <c r="J106" i="2"/>
  <c r="S106" i="2"/>
  <c r="L106" i="2"/>
  <c r="I106" i="2"/>
  <c r="Z106" i="2" s="1"/>
  <c r="K105" i="2"/>
  <c r="J105" i="2"/>
  <c r="S105" i="2"/>
  <c r="L105" i="2"/>
  <c r="I105" i="2"/>
  <c r="Z105" i="2" s="1"/>
  <c r="K104" i="2"/>
  <c r="J104" i="2"/>
  <c r="S104" i="2"/>
  <c r="L104" i="2"/>
  <c r="I104" i="2"/>
  <c r="Z104" i="2" s="1"/>
  <c r="K103" i="2"/>
  <c r="J103" i="2"/>
  <c r="Z103" i="2"/>
  <c r="S103" i="2"/>
  <c r="L103" i="2"/>
  <c r="I103" i="2"/>
  <c r="K102" i="2"/>
  <c r="J102" i="2"/>
  <c r="S102" i="2"/>
  <c r="L102" i="2"/>
  <c r="I102" i="2"/>
  <c r="Z102" i="2" s="1"/>
  <c r="K101" i="2"/>
  <c r="J101" i="2"/>
  <c r="S101" i="2"/>
  <c r="L101" i="2"/>
  <c r="I101" i="2"/>
  <c r="Z101" i="2" s="1"/>
  <c r="K100" i="2"/>
  <c r="J100" i="2"/>
  <c r="S100" i="2"/>
  <c r="L100" i="2"/>
  <c r="I100" i="2"/>
  <c r="L155" i="2" l="1"/>
  <c r="E60" i="2" s="1"/>
  <c r="L247" i="2"/>
  <c r="E71" i="2" s="1"/>
  <c r="M118" i="3"/>
  <c r="F58" i="3" s="1"/>
  <c r="F56" i="3"/>
  <c r="I134" i="2"/>
  <c r="G58" i="2" s="1"/>
  <c r="I291" i="2"/>
  <c r="G80" i="2" s="1"/>
  <c r="Z290" i="2"/>
  <c r="V118" i="3"/>
  <c r="I58" i="3" s="1"/>
  <c r="I56" i="3"/>
  <c r="I137" i="3"/>
  <c r="G61" i="3" s="1"/>
  <c r="Z122" i="3"/>
  <c r="L228" i="3"/>
  <c r="E65" i="3" s="1"/>
  <c r="L119" i="4"/>
  <c r="E58" i="4" s="1"/>
  <c r="L170" i="2"/>
  <c r="E61" i="2" s="1"/>
  <c r="K294" i="2"/>
  <c r="K8" i="1" s="1"/>
  <c r="H29" i="2"/>
  <c r="P29" i="2" s="1"/>
  <c r="I238" i="2"/>
  <c r="G70" i="2" s="1"/>
  <c r="L137" i="3"/>
  <c r="E61" i="3" s="1"/>
  <c r="Z302" i="3"/>
  <c r="I305" i="3"/>
  <c r="G69" i="3" s="1"/>
  <c r="I124" i="2"/>
  <c r="G57" i="2" s="1"/>
  <c r="Z116" i="2"/>
  <c r="S227" i="2"/>
  <c r="H69" i="2" s="1"/>
  <c r="I284" i="2"/>
  <c r="G76" i="2" s="1"/>
  <c r="Z282" i="2"/>
  <c r="S185" i="3"/>
  <c r="H64" i="3" s="1"/>
  <c r="L124" i="2"/>
  <c r="E57" i="2" s="1"/>
  <c r="I170" i="2"/>
  <c r="G61" i="2" s="1"/>
  <c r="L185" i="3"/>
  <c r="E64" i="3" s="1"/>
  <c r="I247" i="2"/>
  <c r="G71" i="2" s="1"/>
  <c r="M293" i="2"/>
  <c r="F81" i="2" s="1"/>
  <c r="F80" i="2"/>
  <c r="V293" i="2"/>
  <c r="I81" i="2" s="1"/>
  <c r="I80" i="2"/>
  <c r="S109" i="5"/>
  <c r="H56" i="5" s="1"/>
  <c r="I121" i="7"/>
  <c r="G57" i="7" s="1"/>
  <c r="Z118" i="7"/>
  <c r="P16" i="7" s="1"/>
  <c r="I56" i="8"/>
  <c r="I108" i="8"/>
  <c r="G60" i="8" s="1"/>
  <c r="Z96" i="8"/>
  <c r="K236" i="9"/>
  <c r="K16" i="1" s="1"/>
  <c r="H29" i="9"/>
  <c r="P29" i="9" s="1"/>
  <c r="S123" i="9"/>
  <c r="H61" i="9" s="1"/>
  <c r="Z105" i="13"/>
  <c r="S100" i="6"/>
  <c r="H61" i="6" s="1"/>
  <c r="S119" i="4"/>
  <c r="H58" i="4" s="1"/>
  <c r="I202" i="4"/>
  <c r="G66" i="4" s="1"/>
  <c r="Z127" i="2"/>
  <c r="Z173" i="2"/>
  <c r="V286" i="2"/>
  <c r="I77" i="2" s="1"/>
  <c r="L220" i="2"/>
  <c r="E68" i="2" s="1"/>
  <c r="S238" i="2"/>
  <c r="H70" i="2" s="1"/>
  <c r="S247" i="2"/>
  <c r="H71" i="2" s="1"/>
  <c r="S258" i="2"/>
  <c r="H72" i="2" s="1"/>
  <c r="L272" i="2"/>
  <c r="E74" i="2" s="1"/>
  <c r="S278" i="2"/>
  <c r="H75" i="2" s="1"/>
  <c r="S137" i="3"/>
  <c r="H61" i="3" s="1"/>
  <c r="L166" i="3"/>
  <c r="E63" i="3" s="1"/>
  <c r="L168" i="4"/>
  <c r="E65" i="4" s="1"/>
  <c r="L202" i="4"/>
  <c r="E66" i="4" s="1"/>
  <c r="M202" i="4"/>
  <c r="F66" i="4" s="1"/>
  <c r="L258" i="4"/>
  <c r="E67" i="4" s="1"/>
  <c r="L98" i="6"/>
  <c r="E60" i="6" s="1"/>
  <c r="F60" i="6"/>
  <c r="L159" i="7"/>
  <c r="E60" i="7" s="1"/>
  <c r="L174" i="7"/>
  <c r="E61" i="7" s="1"/>
  <c r="V274" i="8"/>
  <c r="I65" i="8" s="1"/>
  <c r="I60" i="8"/>
  <c r="L154" i="11"/>
  <c r="E57" i="11" s="1"/>
  <c r="L137" i="14"/>
  <c r="E59" i="14" s="1"/>
  <c r="H29" i="15"/>
  <c r="P29" i="15" s="1"/>
  <c r="S124" i="2"/>
  <c r="H57" i="2" s="1"/>
  <c r="S220" i="2"/>
  <c r="H68" i="2" s="1"/>
  <c r="S166" i="3"/>
  <c r="H63" i="3" s="1"/>
  <c r="L147" i="4"/>
  <c r="E64" i="4" s="1"/>
  <c r="S168" i="4"/>
  <c r="H65" i="4" s="1"/>
  <c r="S258" i="4"/>
  <c r="H67" i="4" s="1"/>
  <c r="I258" i="4"/>
  <c r="G67" i="4" s="1"/>
  <c r="L254" i="5"/>
  <c r="E58" i="5" s="1"/>
  <c r="S98" i="6"/>
  <c r="H60" i="6" s="1"/>
  <c r="I60" i="6"/>
  <c r="I134" i="7"/>
  <c r="G58" i="7" s="1"/>
  <c r="I132" i="8"/>
  <c r="G61" i="8" s="1"/>
  <c r="Z111" i="8"/>
  <c r="V157" i="18"/>
  <c r="I65" i="18" s="1"/>
  <c r="I64" i="18"/>
  <c r="M119" i="4"/>
  <c r="F58" i="4" s="1"/>
  <c r="I168" i="4"/>
  <c r="G65" i="4" s="1"/>
  <c r="L142" i="2"/>
  <c r="E59" i="2" s="1"/>
  <c r="S272" i="2"/>
  <c r="H74" i="2" s="1"/>
  <c r="I204" i="2"/>
  <c r="G67" i="2" s="1"/>
  <c r="L264" i="2"/>
  <c r="E73" i="2" s="1"/>
  <c r="I116" i="3"/>
  <c r="G57" i="3" s="1"/>
  <c r="I273" i="3"/>
  <c r="G66" i="3" s="1"/>
  <c r="I56" i="4"/>
  <c r="S147" i="4"/>
  <c r="H64" i="4" s="1"/>
  <c r="Z150" i="4"/>
  <c r="P16" i="4" s="1"/>
  <c r="V256" i="5"/>
  <c r="I59" i="5" s="1"/>
  <c r="M265" i="5"/>
  <c r="F63" i="5" s="1"/>
  <c r="D17" i="5" s="1"/>
  <c r="K101" i="6"/>
  <c r="K12" i="1" s="1"/>
  <c r="Z94" i="6"/>
  <c r="L134" i="7"/>
  <c r="E58" i="7" s="1"/>
  <c r="L144" i="7"/>
  <c r="E59" i="7" s="1"/>
  <c r="Z177" i="7"/>
  <c r="M207" i="7"/>
  <c r="F67" i="7" s="1"/>
  <c r="Z88" i="8"/>
  <c r="S108" i="8"/>
  <c r="H60" i="8" s="1"/>
  <c r="S228" i="3"/>
  <c r="H65" i="3" s="1"/>
  <c r="I113" i="2"/>
  <c r="G56" i="2" s="1"/>
  <c r="L113" i="2"/>
  <c r="E56" i="2" s="1"/>
  <c r="S170" i="2"/>
  <c r="H61" i="2" s="1"/>
  <c r="L204" i="2"/>
  <c r="E67" i="2" s="1"/>
  <c r="M220" i="2"/>
  <c r="F68" i="2" s="1"/>
  <c r="I264" i="2"/>
  <c r="G73" i="2" s="1"/>
  <c r="L116" i="3"/>
  <c r="E57" i="3" s="1"/>
  <c r="M166" i="3"/>
  <c r="F63" i="3" s="1"/>
  <c r="L273" i="3"/>
  <c r="E66" i="3" s="1"/>
  <c r="I291" i="3"/>
  <c r="G67" i="3" s="1"/>
  <c r="I124" i="4"/>
  <c r="G59" i="4" s="1"/>
  <c r="M147" i="4"/>
  <c r="F64" i="4" s="1"/>
  <c r="M168" i="4"/>
  <c r="F65" i="4" s="1"/>
  <c r="M101" i="6"/>
  <c r="F63" i="6" s="1"/>
  <c r="S121" i="7"/>
  <c r="H57" i="7" s="1"/>
  <c r="S144" i="7"/>
  <c r="H59" i="7" s="1"/>
  <c r="M132" i="8"/>
  <c r="F61" i="8" s="1"/>
  <c r="L201" i="8"/>
  <c r="E63" i="8" s="1"/>
  <c r="Z278" i="8"/>
  <c r="L88" i="9"/>
  <c r="E56" i="9" s="1"/>
  <c r="Z100" i="2"/>
  <c r="V294" i="2"/>
  <c r="I83" i="2" s="1"/>
  <c r="V176" i="2"/>
  <c r="I63" i="2" s="1"/>
  <c r="L134" i="2"/>
  <c r="E58" i="2" s="1"/>
  <c r="S142" i="2"/>
  <c r="H59" i="2" s="1"/>
  <c r="S204" i="2"/>
  <c r="H67" i="2" s="1"/>
  <c r="I258" i="2"/>
  <c r="G72" i="2" s="1"/>
  <c r="S116" i="3"/>
  <c r="H57" i="3" s="1"/>
  <c r="S273" i="3"/>
  <c r="H66" i="3" s="1"/>
  <c r="L291" i="3"/>
  <c r="E67" i="3" s="1"/>
  <c r="L305" i="3"/>
  <c r="E69" i="3" s="1"/>
  <c r="V90" i="6"/>
  <c r="I57" i="6" s="1"/>
  <c r="I56" i="6"/>
  <c r="K307" i="7"/>
  <c r="K14" i="1" s="1"/>
  <c r="H29" i="7"/>
  <c r="P29" i="7" s="1"/>
  <c r="Z124" i="7"/>
  <c r="S174" i="7"/>
  <c r="H61" i="7" s="1"/>
  <c r="M222" i="7"/>
  <c r="F68" i="7" s="1"/>
  <c r="L283" i="7"/>
  <c r="E74" i="7" s="1"/>
  <c r="S297" i="7"/>
  <c r="H76" i="7" s="1"/>
  <c r="Z301" i="7"/>
  <c r="I304" i="7"/>
  <c r="G77" i="7" s="1"/>
  <c r="H29" i="8"/>
  <c r="P29" i="8" s="1"/>
  <c r="S178" i="8"/>
  <c r="H62" i="8" s="1"/>
  <c r="M94" i="13"/>
  <c r="F57" i="13" s="1"/>
  <c r="D15" i="13" s="1"/>
  <c r="F56" i="13"/>
  <c r="K261" i="4"/>
  <c r="K10" i="1" s="1"/>
  <c r="S155" i="2"/>
  <c r="H60" i="2" s="1"/>
  <c r="M170" i="2"/>
  <c r="L227" i="2"/>
  <c r="E69" i="2" s="1"/>
  <c r="L258" i="2"/>
  <c r="E72" i="2" s="1"/>
  <c r="V307" i="3"/>
  <c r="I70" i="3" s="1"/>
  <c r="I228" i="3"/>
  <c r="G65" i="3" s="1"/>
  <c r="S291" i="3"/>
  <c r="H67" i="3" s="1"/>
  <c r="S95" i="4"/>
  <c r="H56" i="4" s="1"/>
  <c r="I119" i="4"/>
  <c r="G58" i="4" s="1"/>
  <c r="I111" i="7"/>
  <c r="G56" i="7" s="1"/>
  <c r="F56" i="9"/>
  <c r="M90" i="9"/>
  <c r="F57" i="9" s="1"/>
  <c r="L200" i="9"/>
  <c r="E64" i="9" s="1"/>
  <c r="S102" i="10"/>
  <c r="H56" i="10" s="1"/>
  <c r="I56" i="10"/>
  <c r="V121" i="10"/>
  <c r="I59" i="10" s="1"/>
  <c r="L109" i="12"/>
  <c r="E56" i="12" s="1"/>
  <c r="V172" i="15"/>
  <c r="I65" i="15" s="1"/>
  <c r="I64" i="15"/>
  <c r="L207" i="7"/>
  <c r="E67" i="7" s="1"/>
  <c r="I250" i="7"/>
  <c r="G71" i="7" s="1"/>
  <c r="L259" i="7"/>
  <c r="E72" i="7" s="1"/>
  <c r="M283" i="7"/>
  <c r="F74" i="7" s="1"/>
  <c r="L304" i="7"/>
  <c r="E77" i="7" s="1"/>
  <c r="I178" i="8"/>
  <c r="G62" i="8" s="1"/>
  <c r="L272" i="8"/>
  <c r="E64" i="8" s="1"/>
  <c r="L280" i="8"/>
  <c r="E68" i="8" s="1"/>
  <c r="I164" i="9"/>
  <c r="G63" i="9" s="1"/>
  <c r="L119" i="10"/>
  <c r="E58" i="10" s="1"/>
  <c r="K223" i="12"/>
  <c r="K19" i="1" s="1"/>
  <c r="S108" i="14"/>
  <c r="H56" i="14" s="1"/>
  <c r="S199" i="14"/>
  <c r="H66" i="14" s="1"/>
  <c r="S216" i="14"/>
  <c r="H67" i="14" s="1"/>
  <c r="M172" i="15"/>
  <c r="F65" i="15" s="1"/>
  <c r="H29" i="21"/>
  <c r="P29" i="21" s="1"/>
  <c r="S134" i="7"/>
  <c r="H58" i="7" s="1"/>
  <c r="L250" i="7"/>
  <c r="E71" i="7" s="1"/>
  <c r="S259" i="7"/>
  <c r="H72" i="7" s="1"/>
  <c r="I283" i="7"/>
  <c r="G74" i="7" s="1"/>
  <c r="I291" i="7"/>
  <c r="G75" i="7" s="1"/>
  <c r="L178" i="8"/>
  <c r="E62" i="8" s="1"/>
  <c r="M178" i="8"/>
  <c r="F62" i="8" s="1"/>
  <c r="S272" i="8"/>
  <c r="H64" i="8" s="1"/>
  <c r="S280" i="8"/>
  <c r="H68" i="8" s="1"/>
  <c r="I151" i="9"/>
  <c r="G62" i="9" s="1"/>
  <c r="L164" i="9"/>
  <c r="E63" i="9" s="1"/>
  <c r="S221" i="9"/>
  <c r="H65" i="9" s="1"/>
  <c r="L233" i="9"/>
  <c r="E66" i="9" s="1"/>
  <c r="S212" i="12"/>
  <c r="H58" i="12" s="1"/>
  <c r="L220" i="12"/>
  <c r="E62" i="12" s="1"/>
  <c r="S102" i="13"/>
  <c r="H60" i="13" s="1"/>
  <c r="M104" i="13"/>
  <c r="F61" i="13" s="1"/>
  <c r="D17" i="13" s="1"/>
  <c r="I137" i="14"/>
  <c r="G59" i="14" s="1"/>
  <c r="Z132" i="14"/>
  <c r="L243" i="14"/>
  <c r="E70" i="14" s="1"/>
  <c r="I170" i="15"/>
  <c r="G64" i="15" s="1"/>
  <c r="M101" i="18"/>
  <c r="F56" i="18" s="1"/>
  <c r="I122" i="19"/>
  <c r="G59" i="19" s="1"/>
  <c r="K114" i="17"/>
  <c r="K25" i="1" s="1"/>
  <c r="H29" i="17"/>
  <c r="P29" i="17" s="1"/>
  <c r="M118" i="21"/>
  <c r="F61" i="21" s="1"/>
  <c r="F60" i="21"/>
  <c r="S207" i="7"/>
  <c r="H67" i="7" s="1"/>
  <c r="I222" i="7"/>
  <c r="G68" i="7" s="1"/>
  <c r="S242" i="7"/>
  <c r="H70" i="7" s="1"/>
  <c r="L242" i="7"/>
  <c r="E70" i="7" s="1"/>
  <c r="S304" i="7"/>
  <c r="H77" i="7" s="1"/>
  <c r="L108" i="8"/>
  <c r="E60" i="8" s="1"/>
  <c r="L132" i="8"/>
  <c r="E61" i="8" s="1"/>
  <c r="S201" i="8"/>
  <c r="H63" i="8" s="1"/>
  <c r="L107" i="9"/>
  <c r="E60" i="9" s="1"/>
  <c r="S151" i="9"/>
  <c r="H62" i="9" s="1"/>
  <c r="Z154" i="9"/>
  <c r="S200" i="9"/>
  <c r="H64" i="9" s="1"/>
  <c r="L221" i="9"/>
  <c r="E65" i="9" s="1"/>
  <c r="S119" i="10"/>
  <c r="H58" i="10" s="1"/>
  <c r="S154" i="11"/>
  <c r="H57" i="11" s="1"/>
  <c r="Z157" i="11"/>
  <c r="Z218" i="12"/>
  <c r="H29" i="14"/>
  <c r="P29" i="14" s="1"/>
  <c r="S122" i="19"/>
  <c r="H59" i="19" s="1"/>
  <c r="S159" i="7"/>
  <c r="H60" i="7" s="1"/>
  <c r="S191" i="7"/>
  <c r="H66" i="7" s="1"/>
  <c r="L222" i="7"/>
  <c r="E68" i="7" s="1"/>
  <c r="I265" i="7"/>
  <c r="G73" i="7" s="1"/>
  <c r="S283" i="7"/>
  <c r="H74" i="7" s="1"/>
  <c r="K283" i="8"/>
  <c r="K15" i="1" s="1"/>
  <c r="S132" i="8"/>
  <c r="H61" i="8" s="1"/>
  <c r="V235" i="9"/>
  <c r="I67" i="9" s="1"/>
  <c r="K122" i="10"/>
  <c r="K17" i="1" s="1"/>
  <c r="K161" i="11"/>
  <c r="K18" i="1" s="1"/>
  <c r="H29" i="12"/>
  <c r="P29" i="12" s="1"/>
  <c r="K105" i="13"/>
  <c r="K20" i="1" s="1"/>
  <c r="H29" i="13"/>
  <c r="P29" i="13" s="1"/>
  <c r="L120" i="14"/>
  <c r="E57" i="14" s="1"/>
  <c r="I174" i="7"/>
  <c r="G61" i="7" s="1"/>
  <c r="M191" i="7"/>
  <c r="F66" i="7" s="1"/>
  <c r="V306" i="7"/>
  <c r="I78" i="7" s="1"/>
  <c r="S222" i="7"/>
  <c r="H68" i="7" s="1"/>
  <c r="L228" i="7"/>
  <c r="E69" i="7" s="1"/>
  <c r="I228" i="7"/>
  <c r="G69" i="7" s="1"/>
  <c r="S291" i="7"/>
  <c r="H75" i="7" s="1"/>
  <c r="I282" i="8"/>
  <c r="G69" i="8" s="1"/>
  <c r="E17" i="8" s="1"/>
  <c r="S88" i="9"/>
  <c r="H56" i="9" s="1"/>
  <c r="V90" i="9"/>
  <c r="I57" i="9" s="1"/>
  <c r="M107" i="9"/>
  <c r="F60" i="9" s="1"/>
  <c r="I123" i="9"/>
  <c r="G61" i="9" s="1"/>
  <c r="S82" i="11"/>
  <c r="H56" i="11" s="1"/>
  <c r="L207" i="12"/>
  <c r="E57" i="12" s="1"/>
  <c r="I56" i="13"/>
  <c r="S107" i="9"/>
  <c r="H60" i="9" s="1"/>
  <c r="L123" i="9"/>
  <c r="E61" i="9" s="1"/>
  <c r="S207" i="12"/>
  <c r="H57" i="12" s="1"/>
  <c r="I222" i="12"/>
  <c r="G63" i="12" s="1"/>
  <c r="L104" i="13"/>
  <c r="E61" i="13" s="1"/>
  <c r="L129" i="14"/>
  <c r="E58" i="14" s="1"/>
  <c r="I140" i="15"/>
  <c r="G57" i="15" s="1"/>
  <c r="I163" i="15"/>
  <c r="G63" i="15" s="1"/>
  <c r="H29" i="18"/>
  <c r="P29" i="18" s="1"/>
  <c r="Z113" i="21"/>
  <c r="Z126" i="21" s="1"/>
  <c r="L153" i="14"/>
  <c r="E60" i="14" s="1"/>
  <c r="I216" i="14"/>
  <c r="G67" i="14" s="1"/>
  <c r="S230" i="14"/>
  <c r="H68" i="14" s="1"/>
  <c r="S256" i="14"/>
  <c r="H71" i="14" s="1"/>
  <c r="S261" i="14"/>
  <c r="H72" i="14" s="1"/>
  <c r="L276" i="14"/>
  <c r="E74" i="14" s="1"/>
  <c r="S112" i="15"/>
  <c r="H56" i="15" s="1"/>
  <c r="L183" i="15"/>
  <c r="E68" i="15" s="1"/>
  <c r="S191" i="15"/>
  <c r="H72" i="15" s="1"/>
  <c r="L99" i="16"/>
  <c r="E56" i="16" s="1"/>
  <c r="L106" i="16"/>
  <c r="E57" i="16" s="1"/>
  <c r="F56" i="17"/>
  <c r="M136" i="18"/>
  <c r="F59" i="18" s="1"/>
  <c r="K129" i="19"/>
  <c r="K27" i="1" s="1"/>
  <c r="V147" i="20"/>
  <c r="I62" i="20" s="1"/>
  <c r="I116" i="20"/>
  <c r="G59" i="20" s="1"/>
  <c r="L141" i="20"/>
  <c r="E60" i="20" s="1"/>
  <c r="Z151" i="20"/>
  <c r="K173" i="22"/>
  <c r="K30" i="1" s="1"/>
  <c r="S170" i="22"/>
  <c r="H61" i="22" s="1"/>
  <c r="I170" i="22"/>
  <c r="G61" i="22" s="1"/>
  <c r="L108" i="14"/>
  <c r="E56" i="14" s="1"/>
  <c r="S178" i="14"/>
  <c r="H61" i="14" s="1"/>
  <c r="L216" i="14"/>
  <c r="E67" i="14" s="1"/>
  <c r="S276" i="14"/>
  <c r="H74" i="14" s="1"/>
  <c r="L146" i="15"/>
  <c r="E58" i="15" s="1"/>
  <c r="S183" i="15"/>
  <c r="H68" i="15" s="1"/>
  <c r="F68" i="15"/>
  <c r="S106" i="16"/>
  <c r="H57" i="16" s="1"/>
  <c r="S122" i="16"/>
  <c r="H59" i="16" s="1"/>
  <c r="I122" i="16"/>
  <c r="G59" i="16" s="1"/>
  <c r="L131" i="16"/>
  <c r="E60" i="16" s="1"/>
  <c r="S136" i="18"/>
  <c r="H59" i="18" s="1"/>
  <c r="I56" i="19"/>
  <c r="L116" i="20"/>
  <c r="E59" i="20" s="1"/>
  <c r="M141" i="20"/>
  <c r="F60" i="20" s="1"/>
  <c r="S141" i="20"/>
  <c r="H60" i="20" s="1"/>
  <c r="L151" i="22"/>
  <c r="E58" i="22" s="1"/>
  <c r="L163" i="22"/>
  <c r="E60" i="22" s="1"/>
  <c r="L111" i="17"/>
  <c r="E57" i="17" s="1"/>
  <c r="L101" i="18"/>
  <c r="E56" i="18" s="1"/>
  <c r="L107" i="21"/>
  <c r="E56" i="21" s="1"/>
  <c r="M109" i="21"/>
  <c r="F57" i="21" s="1"/>
  <c r="D15" i="21" s="1"/>
  <c r="I60" i="21"/>
  <c r="L117" i="22"/>
  <c r="E57" i="22" s="1"/>
  <c r="S163" i="22"/>
  <c r="H60" i="22" s="1"/>
  <c r="S120" i="14"/>
  <c r="H57" i="14" s="1"/>
  <c r="I230" i="14"/>
  <c r="G68" i="14" s="1"/>
  <c r="I243" i="14"/>
  <c r="G70" i="14" s="1"/>
  <c r="K194" i="15"/>
  <c r="K23" i="1" s="1"/>
  <c r="M112" i="15"/>
  <c r="F56" i="15" s="1"/>
  <c r="L140" i="15"/>
  <c r="E57" i="15" s="1"/>
  <c r="L170" i="15"/>
  <c r="E64" i="15" s="1"/>
  <c r="I193" i="15"/>
  <c r="G73" i="15" s="1"/>
  <c r="K168" i="16"/>
  <c r="K24" i="1" s="1"/>
  <c r="S131" i="16"/>
  <c r="H60" i="16" s="1"/>
  <c r="L161" i="16"/>
  <c r="E61" i="16" s="1"/>
  <c r="S111" i="17"/>
  <c r="H57" i="17" s="1"/>
  <c r="K158" i="18"/>
  <c r="K26" i="1" s="1"/>
  <c r="L108" i="18"/>
  <c r="E57" i="18" s="1"/>
  <c r="L98" i="19"/>
  <c r="E57" i="19" s="1"/>
  <c r="I104" i="19"/>
  <c r="G58" i="19" s="1"/>
  <c r="M107" i="21"/>
  <c r="F56" i="21" s="1"/>
  <c r="I116" i="21"/>
  <c r="G60" i="21" s="1"/>
  <c r="I125" i="21"/>
  <c r="G65" i="21" s="1"/>
  <c r="S117" i="22"/>
  <c r="H57" i="22" s="1"/>
  <c r="S151" i="22"/>
  <c r="H58" i="22" s="1"/>
  <c r="H29" i="22"/>
  <c r="P29" i="22" s="1"/>
  <c r="S140" i="15"/>
  <c r="H57" i="15" s="1"/>
  <c r="S170" i="15"/>
  <c r="H64" i="15" s="1"/>
  <c r="S161" i="16"/>
  <c r="H61" i="16" s="1"/>
  <c r="S108" i="18"/>
  <c r="H57" i="18" s="1"/>
  <c r="L155" i="18"/>
  <c r="E64" i="18" s="1"/>
  <c r="M157" i="18"/>
  <c r="F65" i="18" s="1"/>
  <c r="I155" i="18"/>
  <c r="G64" i="18" s="1"/>
  <c r="L122" i="19"/>
  <c r="E59" i="19" s="1"/>
  <c r="M122" i="19"/>
  <c r="F59" i="19" s="1"/>
  <c r="I154" i="20"/>
  <c r="G66" i="20" s="1"/>
  <c r="S107" i="21"/>
  <c r="H56" i="21" s="1"/>
  <c r="S109" i="21"/>
  <c r="H57" i="21" s="1"/>
  <c r="S137" i="14"/>
  <c r="H59" i="14" s="1"/>
  <c r="L178" i="14"/>
  <c r="E61" i="14" s="1"/>
  <c r="L199" i="14"/>
  <c r="E66" i="14" s="1"/>
  <c r="I261" i="14"/>
  <c r="G72" i="14" s="1"/>
  <c r="I112" i="15"/>
  <c r="G56" i="15" s="1"/>
  <c r="L191" i="15"/>
  <c r="E72" i="15" s="1"/>
  <c r="V167" i="16"/>
  <c r="I63" i="16" s="1"/>
  <c r="L122" i="16"/>
  <c r="E59" i="16" s="1"/>
  <c r="M114" i="17"/>
  <c r="F60" i="17" s="1"/>
  <c r="S101" i="18"/>
  <c r="H56" i="18" s="1"/>
  <c r="I136" i="18"/>
  <c r="G59" i="18" s="1"/>
  <c r="S155" i="18"/>
  <c r="H64" i="18" s="1"/>
  <c r="Z147" i="18"/>
  <c r="L104" i="19"/>
  <c r="E58" i="19" s="1"/>
  <c r="V128" i="19"/>
  <c r="I61" i="19" s="1"/>
  <c r="K155" i="20"/>
  <c r="K28" i="1" s="1"/>
  <c r="L100" i="20"/>
  <c r="E56" i="20" s="1"/>
  <c r="H29" i="20"/>
  <c r="P29" i="20" s="1"/>
  <c r="L118" i="21"/>
  <c r="E61" i="21" s="1"/>
  <c r="C17" i="21" s="1"/>
  <c r="Z114" i="21"/>
  <c r="S156" i="22"/>
  <c r="H59" i="22" s="1"/>
  <c r="M170" i="22"/>
  <c r="F61" i="22" s="1"/>
  <c r="K287" i="14"/>
  <c r="K22" i="1" s="1"/>
  <c r="S129" i="14"/>
  <c r="H58" i="14" s="1"/>
  <c r="M178" i="14"/>
  <c r="F61" i="14" s="1"/>
  <c r="M199" i="14"/>
  <c r="F66" i="14" s="1"/>
  <c r="Z220" i="14"/>
  <c r="L261" i="14"/>
  <c r="E72" i="14" s="1"/>
  <c r="L112" i="15"/>
  <c r="E56" i="15" s="1"/>
  <c r="L163" i="15"/>
  <c r="E63" i="15" s="1"/>
  <c r="I183" i="15"/>
  <c r="G68" i="15" s="1"/>
  <c r="S185" i="15"/>
  <c r="H69" i="15" s="1"/>
  <c r="L185" i="15"/>
  <c r="E69" i="15" s="1"/>
  <c r="C17" i="15" s="1"/>
  <c r="I99" i="16"/>
  <c r="G56" i="16" s="1"/>
  <c r="I106" i="16"/>
  <c r="G57" i="16" s="1"/>
  <c r="M161" i="16"/>
  <c r="F61" i="16" s="1"/>
  <c r="L136" i="18"/>
  <c r="E59" i="18" s="1"/>
  <c r="S98" i="19"/>
  <c r="H57" i="19" s="1"/>
  <c r="H29" i="19"/>
  <c r="P29" i="19" s="1"/>
  <c r="I141" i="20"/>
  <c r="G60" i="20" s="1"/>
  <c r="K126" i="21"/>
  <c r="K29" i="1" s="1"/>
  <c r="S118" i="21"/>
  <c r="H61" i="21" s="1"/>
  <c r="Z154" i="22"/>
  <c r="L170" i="22"/>
  <c r="E61" i="22" s="1"/>
  <c r="I106" i="10"/>
  <c r="G57" i="10" s="1"/>
  <c r="I233" i="9"/>
  <c r="G66" i="9" s="1"/>
  <c r="S233" i="9"/>
  <c r="H66" i="9" s="1"/>
  <c r="H29" i="5"/>
  <c r="P29" i="5" s="1"/>
  <c r="K266" i="5"/>
  <c r="K11" i="1" s="1"/>
  <c r="S254" i="5"/>
  <c r="H58" i="5" s="1"/>
  <c r="S249" i="5"/>
  <c r="H57" i="5" s="1"/>
  <c r="L249" i="5"/>
  <c r="E57" i="5" s="1"/>
  <c r="S148" i="3"/>
  <c r="H62" i="3" s="1"/>
  <c r="L148" i="3"/>
  <c r="E62" i="3" s="1"/>
  <c r="I148" i="3"/>
  <c r="G62" i="3" s="1"/>
  <c r="H29" i="3"/>
  <c r="P29" i="3" s="1"/>
  <c r="K308" i="3"/>
  <c r="K9" i="1" s="1"/>
  <c r="I166" i="3"/>
  <c r="G63" i="3" s="1"/>
  <c r="S297" i="3"/>
  <c r="H68" i="3" s="1"/>
  <c r="L297" i="3"/>
  <c r="E68" i="3" s="1"/>
  <c r="I297" i="3"/>
  <c r="G68" i="3" s="1"/>
  <c r="Z173" i="22"/>
  <c r="I151" i="22"/>
  <c r="G58" i="22" s="1"/>
  <c r="P16" i="22"/>
  <c r="V172" i="22"/>
  <c r="I62" i="22" s="1"/>
  <c r="M172" i="22"/>
  <c r="F62" i="22" s="1"/>
  <c r="S94" i="22"/>
  <c r="H56" i="22" s="1"/>
  <c r="I163" i="22"/>
  <c r="G60" i="22" s="1"/>
  <c r="I117" i="22"/>
  <c r="G57" i="22" s="1"/>
  <c r="L94" i="22"/>
  <c r="E56" i="22" s="1"/>
  <c r="I94" i="22"/>
  <c r="G56" i="22" s="1"/>
  <c r="D15" i="22"/>
  <c r="I107" i="21"/>
  <c r="G56" i="21" s="1"/>
  <c r="S125" i="21"/>
  <c r="H65" i="21" s="1"/>
  <c r="L125" i="21"/>
  <c r="E65" i="21" s="1"/>
  <c r="V126" i="21"/>
  <c r="I67" i="21" s="1"/>
  <c r="D17" i="21"/>
  <c r="H65" i="20"/>
  <c r="S154" i="20"/>
  <c r="H66" i="20" s="1"/>
  <c r="E65" i="20"/>
  <c r="L154" i="20"/>
  <c r="E66" i="20" s="1"/>
  <c r="C16" i="20" s="1"/>
  <c r="L147" i="20"/>
  <c r="E62" i="20" s="1"/>
  <c r="C15" i="20" s="1"/>
  <c r="I100" i="20"/>
  <c r="G56" i="20" s="1"/>
  <c r="I106" i="20"/>
  <c r="G57" i="20" s="1"/>
  <c r="M154" i="20"/>
  <c r="F66" i="20" s="1"/>
  <c r="I56" i="20"/>
  <c r="Z85" i="20"/>
  <c r="I145" i="20"/>
  <c r="G61" i="20" s="1"/>
  <c r="S100" i="20"/>
  <c r="H56" i="20" s="1"/>
  <c r="M100" i="20"/>
  <c r="F56" i="20" s="1"/>
  <c r="E16" i="20"/>
  <c r="D16" i="20"/>
  <c r="L128" i="19"/>
  <c r="E61" i="19" s="1"/>
  <c r="C15" i="19" s="1"/>
  <c r="M128" i="19"/>
  <c r="F61" i="19" s="1"/>
  <c r="D15" i="19" s="1"/>
  <c r="S91" i="19"/>
  <c r="H56" i="19" s="1"/>
  <c r="M91" i="19"/>
  <c r="F56" i="19" s="1"/>
  <c r="I98" i="19"/>
  <c r="G57" i="19" s="1"/>
  <c r="L91" i="19"/>
  <c r="E56" i="19" s="1"/>
  <c r="Z80" i="19"/>
  <c r="I91" i="19"/>
  <c r="G56" i="19" s="1"/>
  <c r="S142" i="18"/>
  <c r="H61" i="18" s="1"/>
  <c r="I56" i="18"/>
  <c r="V142" i="18"/>
  <c r="I61" i="18" s="1"/>
  <c r="M142" i="18"/>
  <c r="F61" i="18" s="1"/>
  <c r="D15" i="18" s="1"/>
  <c r="I101" i="18"/>
  <c r="G56" i="18" s="1"/>
  <c r="L142" i="18"/>
  <c r="E61" i="18" s="1"/>
  <c r="C15" i="18" s="1"/>
  <c r="Z84" i="18"/>
  <c r="D16" i="18"/>
  <c r="Z114" i="17"/>
  <c r="P16" i="17"/>
  <c r="S103" i="17"/>
  <c r="H56" i="17" s="1"/>
  <c r="L103" i="17"/>
  <c r="E56" i="17" s="1"/>
  <c r="I103" i="17"/>
  <c r="G56" i="17" s="1"/>
  <c r="V114" i="17"/>
  <c r="I60" i="17" s="1"/>
  <c r="D15" i="17"/>
  <c r="F56" i="16"/>
  <c r="M167" i="16"/>
  <c r="F63" i="16" s="1"/>
  <c r="V168" i="16"/>
  <c r="I65" i="16" s="1"/>
  <c r="I57" i="16"/>
  <c r="I161" i="16"/>
  <c r="G61" i="16" s="1"/>
  <c r="I165" i="16"/>
  <c r="G62" i="16" s="1"/>
  <c r="Z82" i="16"/>
  <c r="S99" i="16"/>
  <c r="H56" i="16" s="1"/>
  <c r="I110" i="16"/>
  <c r="G58" i="16" s="1"/>
  <c r="D15" i="16"/>
  <c r="S172" i="15"/>
  <c r="H65" i="15" s="1"/>
  <c r="I58" i="15"/>
  <c r="V152" i="15"/>
  <c r="I60" i="15" s="1"/>
  <c r="F72" i="15"/>
  <c r="M193" i="15"/>
  <c r="F73" i="15" s="1"/>
  <c r="S152" i="15"/>
  <c r="H60" i="15" s="1"/>
  <c r="L172" i="15"/>
  <c r="E65" i="15" s="1"/>
  <c r="C16" i="15" s="1"/>
  <c r="I172" i="15"/>
  <c r="G65" i="15" s="1"/>
  <c r="E16" i="15" s="1"/>
  <c r="Z115" i="15"/>
  <c r="Z149" i="15"/>
  <c r="Z157" i="15"/>
  <c r="L152" i="15"/>
  <c r="E60" i="15" s="1"/>
  <c r="C15" i="15" s="1"/>
  <c r="Z166" i="15"/>
  <c r="I185" i="15"/>
  <c r="G69" i="15" s="1"/>
  <c r="E17" i="15" s="1"/>
  <c r="S163" i="15"/>
  <c r="H63" i="15" s="1"/>
  <c r="Z101" i="15"/>
  <c r="I146" i="15"/>
  <c r="G58" i="15" s="1"/>
  <c r="D17" i="15"/>
  <c r="D16" i="15"/>
  <c r="Z287" i="14"/>
  <c r="S286" i="14"/>
  <c r="H77" i="14" s="1"/>
  <c r="I108" i="14"/>
  <c r="G56" i="14" s="1"/>
  <c r="I120" i="14"/>
  <c r="G57" i="14" s="1"/>
  <c r="P16" i="14"/>
  <c r="I256" i="14"/>
  <c r="G71" i="14" s="1"/>
  <c r="I129" i="14"/>
  <c r="G58" i="14" s="1"/>
  <c r="I153" i="14"/>
  <c r="G60" i="14" s="1"/>
  <c r="I178" i="14"/>
  <c r="G61" i="14" s="1"/>
  <c r="V286" i="14"/>
  <c r="I77" i="14" s="1"/>
  <c r="I237" i="14"/>
  <c r="G69" i="14" s="1"/>
  <c r="M286" i="14"/>
  <c r="F77" i="14" s="1"/>
  <c r="D16" i="14" s="1"/>
  <c r="V184" i="14"/>
  <c r="I63" i="14" s="1"/>
  <c r="M184" i="14"/>
  <c r="F63" i="14" s="1"/>
  <c r="D15" i="14" s="1"/>
  <c r="L184" i="14"/>
  <c r="E63" i="14" s="1"/>
  <c r="C15" i="14" s="1"/>
  <c r="I199" i="14"/>
  <c r="G66" i="14" s="1"/>
  <c r="I268" i="14"/>
  <c r="G73" i="14" s="1"/>
  <c r="F56" i="14"/>
  <c r="S94" i="13"/>
  <c r="H57" i="13" s="1"/>
  <c r="I102" i="13"/>
  <c r="G60" i="13" s="1"/>
  <c r="P16" i="13"/>
  <c r="S92" i="13"/>
  <c r="H56" i="13" s="1"/>
  <c r="V105" i="13"/>
  <c r="I63" i="13" s="1"/>
  <c r="L92" i="13"/>
  <c r="E56" i="13" s="1"/>
  <c r="I92" i="13"/>
  <c r="G56" i="13" s="1"/>
  <c r="C17" i="13"/>
  <c r="H62" i="12"/>
  <c r="S222" i="12"/>
  <c r="H63" i="12" s="1"/>
  <c r="V223" i="12"/>
  <c r="I65" i="12" s="1"/>
  <c r="Z223" i="12"/>
  <c r="L223" i="12"/>
  <c r="E65" i="12" s="1"/>
  <c r="P16" i="12"/>
  <c r="L222" i="12"/>
  <c r="E63" i="12" s="1"/>
  <c r="V214" i="12"/>
  <c r="I59" i="12" s="1"/>
  <c r="M214" i="12"/>
  <c r="F59" i="12" s="1"/>
  <c r="D15" i="12" s="1"/>
  <c r="L214" i="12"/>
  <c r="E59" i="12" s="1"/>
  <c r="C15" i="12" s="1"/>
  <c r="S109" i="12"/>
  <c r="H56" i="12" s="1"/>
  <c r="I207" i="12"/>
  <c r="G57" i="12" s="1"/>
  <c r="I214" i="12"/>
  <c r="G59" i="12" s="1"/>
  <c r="E15" i="12" s="1"/>
  <c r="I109" i="12"/>
  <c r="G56" i="12" s="1"/>
  <c r="E17" i="12"/>
  <c r="D17" i="12"/>
  <c r="C17" i="12"/>
  <c r="M161" i="11"/>
  <c r="F61" i="11" s="1"/>
  <c r="S161" i="11"/>
  <c r="H61" i="11" s="1"/>
  <c r="Z161" i="11"/>
  <c r="P16" i="11"/>
  <c r="I154" i="11"/>
  <c r="G57" i="11" s="1"/>
  <c r="V160" i="11"/>
  <c r="I59" i="11" s="1"/>
  <c r="S160" i="11"/>
  <c r="H59" i="11" s="1"/>
  <c r="M160" i="11"/>
  <c r="F59" i="11" s="1"/>
  <c r="L82" i="11"/>
  <c r="E56" i="11" s="1"/>
  <c r="I82" i="11"/>
  <c r="G56" i="11" s="1"/>
  <c r="P16" i="10"/>
  <c r="Z122" i="10"/>
  <c r="M121" i="10"/>
  <c r="F59" i="10" s="1"/>
  <c r="D15" i="10" s="1"/>
  <c r="L102" i="10"/>
  <c r="E56" i="10" s="1"/>
  <c r="I102" i="10"/>
  <c r="G56" i="10" s="1"/>
  <c r="V122" i="10"/>
  <c r="I61" i="10" s="1"/>
  <c r="S235" i="9"/>
  <c r="H67" i="9" s="1"/>
  <c r="I60" i="9"/>
  <c r="I221" i="9"/>
  <c r="G65" i="9" s="1"/>
  <c r="I88" i="9"/>
  <c r="G56" i="9" s="1"/>
  <c r="S90" i="9"/>
  <c r="H57" i="9" s="1"/>
  <c r="M235" i="9"/>
  <c r="F67" i="9" s="1"/>
  <c r="D16" i="9" s="1"/>
  <c r="I200" i="9"/>
  <c r="G64" i="9" s="1"/>
  <c r="I107" i="9"/>
  <c r="G60" i="9" s="1"/>
  <c r="Z86" i="9"/>
  <c r="Z110" i="9"/>
  <c r="D15" i="9"/>
  <c r="P16" i="8"/>
  <c r="Z283" i="8"/>
  <c r="M283" i="8"/>
  <c r="F71" i="8" s="1"/>
  <c r="M274" i="8"/>
  <c r="F65" i="8" s="1"/>
  <c r="D16" i="8" s="1"/>
  <c r="L282" i="8"/>
  <c r="E69" i="8" s="1"/>
  <c r="C17" i="8" s="1"/>
  <c r="S91" i="8"/>
  <c r="H57" i="8" s="1"/>
  <c r="I272" i="8"/>
  <c r="G64" i="8" s="1"/>
  <c r="L91" i="8"/>
  <c r="E57" i="8" s="1"/>
  <c r="C15" i="8" s="1"/>
  <c r="I201" i="8"/>
  <c r="G63" i="8" s="1"/>
  <c r="I91" i="8"/>
  <c r="G57" i="8" s="1"/>
  <c r="E15" i="8" s="1"/>
  <c r="F56" i="8"/>
  <c r="D15" i="8"/>
  <c r="Z307" i="7"/>
  <c r="I191" i="7"/>
  <c r="G66" i="7" s="1"/>
  <c r="S111" i="7"/>
  <c r="H56" i="7" s="1"/>
  <c r="V180" i="7"/>
  <c r="I63" i="7" s="1"/>
  <c r="I242" i="7"/>
  <c r="G70" i="7" s="1"/>
  <c r="L111" i="7"/>
  <c r="E56" i="7" s="1"/>
  <c r="I159" i="7"/>
  <c r="G60" i="7" s="1"/>
  <c r="M180" i="7"/>
  <c r="F63" i="7" s="1"/>
  <c r="D15" i="7" s="1"/>
  <c r="I207" i="7"/>
  <c r="G67" i="7" s="1"/>
  <c r="I144" i="7"/>
  <c r="G59" i="7" s="1"/>
  <c r="Z245" i="7"/>
  <c r="Z210" i="7"/>
  <c r="I259" i="7"/>
  <c r="G72" i="7" s="1"/>
  <c r="Z288" i="7"/>
  <c r="Z101" i="6"/>
  <c r="P16" i="6"/>
  <c r="I90" i="6"/>
  <c r="G57" i="6" s="1"/>
  <c r="E15" i="6" s="1"/>
  <c r="I100" i="6"/>
  <c r="G61" i="6" s="1"/>
  <c r="E17" i="6" s="1"/>
  <c r="S88" i="6"/>
  <c r="H56" i="6" s="1"/>
  <c r="V101" i="6"/>
  <c r="I63" i="6" s="1"/>
  <c r="L88" i="6"/>
  <c r="I88" i="6"/>
  <c r="G56" i="6" s="1"/>
  <c r="D17" i="6"/>
  <c r="D15" i="6"/>
  <c r="M266" i="5"/>
  <c r="F65" i="5" s="1"/>
  <c r="I56" i="5"/>
  <c r="S265" i="5"/>
  <c r="H63" i="5" s="1"/>
  <c r="L265" i="5"/>
  <c r="E63" i="5" s="1"/>
  <c r="C17" i="5" s="1"/>
  <c r="I254" i="5"/>
  <c r="G58" i="5" s="1"/>
  <c r="I265" i="5"/>
  <c r="G63" i="5" s="1"/>
  <c r="E17" i="5" s="1"/>
  <c r="V266" i="5"/>
  <c r="I65" i="5" s="1"/>
  <c r="M256" i="5"/>
  <c r="F59" i="5" s="1"/>
  <c r="D15" i="5" s="1"/>
  <c r="Z82" i="5"/>
  <c r="L109" i="5"/>
  <c r="E56" i="5" s="1"/>
  <c r="I109" i="5"/>
  <c r="G56" i="5" s="1"/>
  <c r="I249" i="5"/>
  <c r="G57" i="5" s="1"/>
  <c r="L95" i="4"/>
  <c r="E56" i="4" s="1"/>
  <c r="I95" i="4"/>
  <c r="G56" i="4" s="1"/>
  <c r="V260" i="4"/>
  <c r="I68" i="4" s="1"/>
  <c r="S260" i="4"/>
  <c r="H68" i="4" s="1"/>
  <c r="I147" i="4"/>
  <c r="G64" i="4" s="1"/>
  <c r="S130" i="4"/>
  <c r="H61" i="4" s="1"/>
  <c r="M130" i="4"/>
  <c r="F61" i="4" s="1"/>
  <c r="D15" i="4" s="1"/>
  <c r="L130" i="4"/>
  <c r="E61" i="4" s="1"/>
  <c r="C15" i="4" s="1"/>
  <c r="Z171" i="4"/>
  <c r="E56" i="3"/>
  <c r="L118" i="3"/>
  <c r="E58" i="3" s="1"/>
  <c r="C15" i="3" s="1"/>
  <c r="V308" i="3"/>
  <c r="I72" i="3" s="1"/>
  <c r="I118" i="3"/>
  <c r="G58" i="3" s="1"/>
  <c r="Z89" i="3"/>
  <c r="Z93" i="3"/>
  <c r="Z151" i="3"/>
  <c r="M307" i="3"/>
  <c r="F70" i="3" s="1"/>
  <c r="D16" i="3" s="1"/>
  <c r="I185" i="3"/>
  <c r="G64" i="3" s="1"/>
  <c r="S90" i="3"/>
  <c r="H56" i="3" s="1"/>
  <c r="Z140" i="3"/>
  <c r="Z188" i="3"/>
  <c r="L286" i="2"/>
  <c r="E77" i="2" s="1"/>
  <c r="C16" i="2" s="1"/>
  <c r="H80" i="2"/>
  <c r="S293" i="2"/>
  <c r="H81" i="2" s="1"/>
  <c r="M176" i="2"/>
  <c r="F63" i="2" s="1"/>
  <c r="D15" i="2" s="1"/>
  <c r="F61" i="2"/>
  <c r="I155" i="2"/>
  <c r="G60" i="2" s="1"/>
  <c r="I272" i="2"/>
  <c r="G74" i="2" s="1"/>
  <c r="I56" i="2"/>
  <c r="Z158" i="2"/>
  <c r="Z250" i="2"/>
  <c r="Z180" i="2"/>
  <c r="Z275" i="2"/>
  <c r="L293" i="2"/>
  <c r="E81" i="2" s="1"/>
  <c r="C17" i="2" s="1"/>
  <c r="I142" i="2"/>
  <c r="G59" i="2" s="1"/>
  <c r="I227" i="2"/>
  <c r="G69" i="2" s="1"/>
  <c r="M187" i="2"/>
  <c r="F66" i="2" s="1"/>
  <c r="S113" i="2"/>
  <c r="H56" i="2" s="1"/>
  <c r="L187" i="2"/>
  <c r="E66" i="2" s="1"/>
  <c r="I220" i="2"/>
  <c r="G68" i="2" s="1"/>
  <c r="Z230" i="2"/>
  <c r="I57" i="2"/>
  <c r="D17" i="2"/>
  <c r="P19" i="7" l="1"/>
  <c r="E14" i="1"/>
  <c r="P19" i="4"/>
  <c r="E10" i="1"/>
  <c r="P19" i="12"/>
  <c r="E19" i="1"/>
  <c r="L260" i="4"/>
  <c r="E68" i="4" s="1"/>
  <c r="C16" i="4" s="1"/>
  <c r="I101" i="6"/>
  <c r="I130" i="4"/>
  <c r="G61" i="4" s="1"/>
  <c r="E15" i="4" s="1"/>
  <c r="S306" i="7"/>
  <c r="H78" i="7" s="1"/>
  <c r="L94" i="13"/>
  <c r="E57" i="13" s="1"/>
  <c r="C15" i="13" s="1"/>
  <c r="V287" i="14"/>
  <c r="I79" i="14" s="1"/>
  <c r="V194" i="15"/>
  <c r="I75" i="15" s="1"/>
  <c r="L114" i="17"/>
  <c r="E60" i="17" s="1"/>
  <c r="S128" i="19"/>
  <c r="H61" i="19" s="1"/>
  <c r="S147" i="20"/>
  <c r="H62" i="20" s="1"/>
  <c r="V173" i="22"/>
  <c r="I64" i="22" s="1"/>
  <c r="P16" i="21"/>
  <c r="L109" i="21"/>
  <c r="E57" i="21" s="1"/>
  <c r="C15" i="21" s="1"/>
  <c r="L286" i="14"/>
  <c r="E77" i="14" s="1"/>
  <c r="C16" i="14" s="1"/>
  <c r="M105" i="13"/>
  <c r="F63" i="13" s="1"/>
  <c r="S104" i="13"/>
  <c r="H61" i="13" s="1"/>
  <c r="V283" i="8"/>
  <c r="I71" i="8" s="1"/>
  <c r="S129" i="19"/>
  <c r="H63" i="19" s="1"/>
  <c r="L167" i="16"/>
  <c r="V129" i="19"/>
  <c r="I63" i="19" s="1"/>
  <c r="I118" i="21"/>
  <c r="G61" i="21" s="1"/>
  <c r="E17" i="21" s="1"/>
  <c r="S286" i="2"/>
  <c r="H77" i="2" s="1"/>
  <c r="I293" i="2"/>
  <c r="G81" i="2" s="1"/>
  <c r="E17" i="2" s="1"/>
  <c r="P19" i="17"/>
  <c r="E25" i="1"/>
  <c r="S282" i="8"/>
  <c r="H69" i="8" s="1"/>
  <c r="L160" i="11"/>
  <c r="E59" i="11" s="1"/>
  <c r="C15" i="11" s="1"/>
  <c r="L306" i="7"/>
  <c r="E78" i="7" s="1"/>
  <c r="C16" i="7" s="1"/>
  <c r="S121" i="10"/>
  <c r="H59" i="10" s="1"/>
  <c r="P19" i="14"/>
  <c r="E22" i="1"/>
  <c r="I113" i="17"/>
  <c r="G58" i="17" s="1"/>
  <c r="E15" i="17" s="1"/>
  <c r="E21" i="17" s="1"/>
  <c r="M129" i="19"/>
  <c r="F63" i="19" s="1"/>
  <c r="I109" i="21"/>
  <c r="G57" i="21" s="1"/>
  <c r="E15" i="21" s="1"/>
  <c r="M173" i="22"/>
  <c r="F64" i="22" s="1"/>
  <c r="I157" i="18"/>
  <c r="G65" i="18" s="1"/>
  <c r="E16" i="18" s="1"/>
  <c r="S157" i="18"/>
  <c r="H65" i="18" s="1"/>
  <c r="L90" i="9"/>
  <c r="E57" i="9" s="1"/>
  <c r="C15" i="9" s="1"/>
  <c r="L100" i="6"/>
  <c r="E61" i="6" s="1"/>
  <c r="C17" i="6" s="1"/>
  <c r="M308" i="3"/>
  <c r="F72" i="3" s="1"/>
  <c r="S90" i="6"/>
  <c r="H57" i="6" s="1"/>
  <c r="P19" i="8"/>
  <c r="E15" i="1"/>
  <c r="M223" i="12"/>
  <c r="F65" i="12" s="1"/>
  <c r="S287" i="14"/>
  <c r="H79" i="14" s="1"/>
  <c r="I152" i="15"/>
  <c r="G60" i="15" s="1"/>
  <c r="E15" i="15" s="1"/>
  <c r="E19" i="15" s="1"/>
  <c r="L113" i="17"/>
  <c r="E58" i="17" s="1"/>
  <c r="C15" i="17" s="1"/>
  <c r="L158" i="18"/>
  <c r="E67" i="18" s="1"/>
  <c r="V155" i="20"/>
  <c r="I68" i="20" s="1"/>
  <c r="S172" i="22"/>
  <c r="L193" i="15"/>
  <c r="E73" i="15" s="1"/>
  <c r="S193" i="15"/>
  <c r="H73" i="15" s="1"/>
  <c r="L176" i="2"/>
  <c r="E63" i="2" s="1"/>
  <c r="C15" i="2" s="1"/>
  <c r="M286" i="2"/>
  <c r="F77" i="2" s="1"/>
  <c r="D16" i="2" s="1"/>
  <c r="P19" i="6"/>
  <c r="E12" i="1"/>
  <c r="I274" i="8"/>
  <c r="G65" i="8" s="1"/>
  <c r="E16" i="8" s="1"/>
  <c r="I94" i="13"/>
  <c r="G57" i="13" s="1"/>
  <c r="E15" i="13" s="1"/>
  <c r="S184" i="14"/>
  <c r="H63" i="14" s="1"/>
  <c r="P16" i="15"/>
  <c r="M152" i="15"/>
  <c r="F60" i="15" s="1"/>
  <c r="D15" i="15" s="1"/>
  <c r="M147" i="20"/>
  <c r="F62" i="20" s="1"/>
  <c r="D15" i="20" s="1"/>
  <c r="S180" i="7"/>
  <c r="H63" i="7" s="1"/>
  <c r="P16" i="2"/>
  <c r="Z261" i="4"/>
  <c r="S274" i="8"/>
  <c r="H65" i="8" s="1"/>
  <c r="S176" i="2"/>
  <c r="H63" i="2" s="1"/>
  <c r="I260" i="4"/>
  <c r="G68" i="4" s="1"/>
  <c r="E16" i="4" s="1"/>
  <c r="M260" i="4"/>
  <c r="F68" i="4" s="1"/>
  <c r="D16" i="4" s="1"/>
  <c r="L180" i="7"/>
  <c r="L274" i="8"/>
  <c r="E65" i="8" s="1"/>
  <c r="C16" i="8" s="1"/>
  <c r="M122" i="10"/>
  <c r="F61" i="10" s="1"/>
  <c r="P19" i="13"/>
  <c r="E20" i="1"/>
  <c r="I184" i="14"/>
  <c r="G63" i="14" s="1"/>
  <c r="E15" i="14" s="1"/>
  <c r="S167" i="16"/>
  <c r="H63" i="16" s="1"/>
  <c r="S168" i="16"/>
  <c r="H65" i="16" s="1"/>
  <c r="S113" i="17"/>
  <c r="I128" i="19"/>
  <c r="M126" i="21"/>
  <c r="F67" i="21" s="1"/>
  <c r="P19" i="22"/>
  <c r="E30" i="1"/>
  <c r="M306" i="7"/>
  <c r="F78" i="7" s="1"/>
  <c r="D16" i="7" s="1"/>
  <c r="V236" i="9"/>
  <c r="I69" i="9" s="1"/>
  <c r="S122" i="10"/>
  <c r="H61" i="10" s="1"/>
  <c r="S214" i="12"/>
  <c r="H59" i="12" s="1"/>
  <c r="I114" i="17"/>
  <c r="L157" i="18"/>
  <c r="E65" i="18" s="1"/>
  <c r="C16" i="18" s="1"/>
  <c r="L235" i="9"/>
  <c r="E67" i="9" s="1"/>
  <c r="C16" i="9" s="1"/>
  <c r="L161" i="11"/>
  <c r="E61" i="11" s="1"/>
  <c r="P19" i="11"/>
  <c r="E18" i="1"/>
  <c r="I122" i="10"/>
  <c r="P19" i="10"/>
  <c r="E17" i="1"/>
  <c r="I121" i="10"/>
  <c r="G59" i="10" s="1"/>
  <c r="E15" i="10" s="1"/>
  <c r="P21" i="10" s="1"/>
  <c r="S256" i="5"/>
  <c r="L307" i="3"/>
  <c r="E70" i="3" s="1"/>
  <c r="C16" i="3" s="1"/>
  <c r="S307" i="3"/>
  <c r="H70" i="3" s="1"/>
  <c r="L172" i="22"/>
  <c r="E62" i="22" s="1"/>
  <c r="C15" i="22" s="1"/>
  <c r="I172" i="22"/>
  <c r="G62" i="22" s="1"/>
  <c r="E15" i="22" s="1"/>
  <c r="E22" i="22" s="1"/>
  <c r="I126" i="21"/>
  <c r="S126" i="21"/>
  <c r="H67" i="21" s="1"/>
  <c r="L126" i="21"/>
  <c r="E67" i="21" s="1"/>
  <c r="E22" i="21"/>
  <c r="E21" i="21"/>
  <c r="E19" i="21"/>
  <c r="P23" i="21"/>
  <c r="P22" i="21"/>
  <c r="P21" i="21"/>
  <c r="E23" i="21"/>
  <c r="Z155" i="20"/>
  <c r="P16" i="20"/>
  <c r="S155" i="20"/>
  <c r="H68" i="20" s="1"/>
  <c r="L155" i="20"/>
  <c r="E68" i="20" s="1"/>
  <c r="I155" i="20"/>
  <c r="I147" i="20"/>
  <c r="G62" i="20" s="1"/>
  <c r="E15" i="20" s="1"/>
  <c r="E23" i="20" s="1"/>
  <c r="P16" i="19"/>
  <c r="Z129" i="19"/>
  <c r="L129" i="19"/>
  <c r="E63" i="19" s="1"/>
  <c r="M158" i="18"/>
  <c r="F67" i="18" s="1"/>
  <c r="S158" i="18"/>
  <c r="H67" i="18" s="1"/>
  <c r="I142" i="18"/>
  <c r="V158" i="18"/>
  <c r="I67" i="18" s="1"/>
  <c r="P16" i="18"/>
  <c r="Z158" i="18"/>
  <c r="E19" i="17"/>
  <c r="P23" i="17"/>
  <c r="P22" i="17"/>
  <c r="P21" i="17"/>
  <c r="E23" i="17"/>
  <c r="E22" i="17"/>
  <c r="Z168" i="16"/>
  <c r="P16" i="16"/>
  <c r="M168" i="16"/>
  <c r="F65" i="16" s="1"/>
  <c r="I167" i="16"/>
  <c r="G63" i="16" s="1"/>
  <c r="E15" i="16" s="1"/>
  <c r="E21" i="16" s="1"/>
  <c r="S194" i="15"/>
  <c r="H75" i="15" s="1"/>
  <c r="Z194" i="15"/>
  <c r="L194" i="15"/>
  <c r="E75" i="15" s="1"/>
  <c r="P23" i="15"/>
  <c r="I286" i="14"/>
  <c r="L287" i="14"/>
  <c r="E79" i="14" s="1"/>
  <c r="M287" i="14"/>
  <c r="F79" i="14" s="1"/>
  <c r="L105" i="13"/>
  <c r="E63" i="13" s="1"/>
  <c r="I104" i="13"/>
  <c r="S223" i="12"/>
  <c r="H65" i="12" s="1"/>
  <c r="I223" i="12"/>
  <c r="E23" i="12"/>
  <c r="E21" i="12"/>
  <c r="E22" i="12"/>
  <c r="E19" i="12"/>
  <c r="P23" i="12"/>
  <c r="P21" i="12"/>
  <c r="P22" i="12"/>
  <c r="V161" i="11"/>
  <c r="I61" i="11" s="1"/>
  <c r="I160" i="11"/>
  <c r="G59" i="11" s="1"/>
  <c r="E15" i="11" s="1"/>
  <c r="P22" i="11" s="1"/>
  <c r="D15" i="11"/>
  <c r="L121" i="10"/>
  <c r="S236" i="9"/>
  <c r="H69" i="9" s="1"/>
  <c r="M236" i="9"/>
  <c r="F69" i="9" s="1"/>
  <c r="Z236" i="9"/>
  <c r="P16" i="9"/>
  <c r="I90" i="9"/>
  <c r="I235" i="9"/>
  <c r="G67" i="9" s="1"/>
  <c r="E16" i="9" s="1"/>
  <c r="L283" i="8"/>
  <c r="E71" i="8" s="1"/>
  <c r="S283" i="8"/>
  <c r="H71" i="8" s="1"/>
  <c r="E19" i="8"/>
  <c r="E23" i="8"/>
  <c r="P21" i="8"/>
  <c r="E22" i="8"/>
  <c r="E21" i="8"/>
  <c r="P22" i="8"/>
  <c r="P23" i="8"/>
  <c r="S307" i="7"/>
  <c r="H80" i="7" s="1"/>
  <c r="M307" i="7"/>
  <c r="F80" i="7" s="1"/>
  <c r="I180" i="7"/>
  <c r="I306" i="7"/>
  <c r="G78" i="7" s="1"/>
  <c r="E16" i="7" s="1"/>
  <c r="V307" i="7"/>
  <c r="I80" i="7" s="1"/>
  <c r="S101" i="6"/>
  <c r="H63" i="6" s="1"/>
  <c r="L90" i="6"/>
  <c r="E56" i="6"/>
  <c r="E22" i="6"/>
  <c r="E19" i="6"/>
  <c r="P23" i="6"/>
  <c r="P22" i="6"/>
  <c r="E21" i="6"/>
  <c r="E23" i="6"/>
  <c r="P21" i="6"/>
  <c r="I256" i="5"/>
  <c r="G59" i="5" s="1"/>
  <c r="E15" i="5" s="1"/>
  <c r="P21" i="5" s="1"/>
  <c r="Z266" i="5"/>
  <c r="P16" i="5"/>
  <c r="L256" i="5"/>
  <c r="I261" i="4"/>
  <c r="V261" i="4"/>
  <c r="I70" i="4" s="1"/>
  <c r="S261" i="4"/>
  <c r="H70" i="4" s="1"/>
  <c r="M261" i="4"/>
  <c r="F70" i="4" s="1"/>
  <c r="E22" i="4"/>
  <c r="E19" i="4"/>
  <c r="P21" i="4"/>
  <c r="P23" i="4"/>
  <c r="E23" i="4"/>
  <c r="E21" i="4"/>
  <c r="P22" i="4"/>
  <c r="S118" i="3"/>
  <c r="H58" i="3" s="1"/>
  <c r="I307" i="3"/>
  <c r="Z308" i="3"/>
  <c r="P16" i="3"/>
  <c r="E15" i="3"/>
  <c r="D15" i="3"/>
  <c r="I176" i="2"/>
  <c r="G63" i="2" s="1"/>
  <c r="E15" i="2" s="1"/>
  <c r="E19" i="2" s="1"/>
  <c r="L294" i="2"/>
  <c r="E83" i="2" s="1"/>
  <c r="I286" i="2"/>
  <c r="G77" i="2" s="1"/>
  <c r="E16" i="2" s="1"/>
  <c r="Z294" i="2"/>
  <c r="L173" i="22" l="1"/>
  <c r="E64" i="22" s="1"/>
  <c r="E21" i="15"/>
  <c r="P25" i="15" s="1"/>
  <c r="C23" i="1" s="1"/>
  <c r="G61" i="19"/>
  <c r="E15" i="19" s="1"/>
  <c r="I129" i="19"/>
  <c r="G63" i="6"/>
  <c r="B12" i="1"/>
  <c r="L236" i="9"/>
  <c r="E69" i="9" s="1"/>
  <c r="G68" i="20"/>
  <c r="B28" i="1"/>
  <c r="S294" i="2"/>
  <c r="H83" i="2" s="1"/>
  <c r="G65" i="12"/>
  <c r="B19" i="1"/>
  <c r="E22" i="15"/>
  <c r="I194" i="15"/>
  <c r="P19" i="15"/>
  <c r="E23" i="1"/>
  <c r="L261" i="4"/>
  <c r="E70" i="4" s="1"/>
  <c r="E23" i="15"/>
  <c r="P19" i="20"/>
  <c r="E28" i="1"/>
  <c r="M294" i="2"/>
  <c r="F83" i="2" s="1"/>
  <c r="E63" i="7"/>
  <c r="C15" i="7" s="1"/>
  <c r="L307" i="7"/>
  <c r="E80" i="7" s="1"/>
  <c r="P19" i="18"/>
  <c r="E26" i="1"/>
  <c r="G70" i="4"/>
  <c r="B10" i="1"/>
  <c r="S105" i="13"/>
  <c r="H63" i="13" s="1"/>
  <c r="P21" i="15"/>
  <c r="M194" i="15"/>
  <c r="F75" i="15" s="1"/>
  <c r="H62" i="22"/>
  <c r="S173" i="22"/>
  <c r="H64" i="22" s="1"/>
  <c r="E63" i="16"/>
  <c r="C15" i="16" s="1"/>
  <c r="L168" i="16"/>
  <c r="E65" i="16" s="1"/>
  <c r="P19" i="21"/>
  <c r="E29" i="1"/>
  <c r="P19" i="16"/>
  <c r="E24" i="1"/>
  <c r="H58" i="17"/>
  <c r="S114" i="17"/>
  <c r="H60" i="17" s="1"/>
  <c r="P22" i="15"/>
  <c r="M155" i="20"/>
  <c r="F68" i="20" s="1"/>
  <c r="P19" i="19"/>
  <c r="E27" i="1"/>
  <c r="G67" i="21"/>
  <c r="B29" i="1"/>
  <c r="G60" i="17"/>
  <c r="B25" i="1"/>
  <c r="P19" i="2"/>
  <c r="E8" i="1"/>
  <c r="I283" i="8"/>
  <c r="P25" i="12"/>
  <c r="P25" i="17"/>
  <c r="C25" i="1" s="1"/>
  <c r="G61" i="10"/>
  <c r="B17" i="1"/>
  <c r="P22" i="10"/>
  <c r="E22" i="10"/>
  <c r="E19" i="10"/>
  <c r="P23" i="10"/>
  <c r="E23" i="10"/>
  <c r="E21" i="10"/>
  <c r="P19" i="9"/>
  <c r="E16" i="1"/>
  <c r="H59" i="5"/>
  <c r="S266" i="5"/>
  <c r="H65" i="5" s="1"/>
  <c r="P19" i="5"/>
  <c r="E11" i="1"/>
  <c r="L308" i="3"/>
  <c r="E72" i="3" s="1"/>
  <c r="P19" i="3"/>
  <c r="E9" i="1"/>
  <c r="I173" i="22"/>
  <c r="E21" i="22"/>
  <c r="P23" i="22"/>
  <c r="E23" i="22"/>
  <c r="E19" i="22"/>
  <c r="P22" i="22"/>
  <c r="P21" i="22"/>
  <c r="P25" i="21"/>
  <c r="E21" i="20"/>
  <c r="E22" i="20"/>
  <c r="P21" i="20"/>
  <c r="E19" i="20"/>
  <c r="P23" i="20"/>
  <c r="P22" i="20"/>
  <c r="G61" i="18"/>
  <c r="E15" i="18" s="1"/>
  <c r="I158" i="18"/>
  <c r="I168" i="16"/>
  <c r="E23" i="16"/>
  <c r="P25" i="16" s="1"/>
  <c r="E22" i="16"/>
  <c r="E19" i="16"/>
  <c r="P22" i="16"/>
  <c r="P23" i="16"/>
  <c r="P21" i="16"/>
  <c r="G77" i="14"/>
  <c r="E16" i="14" s="1"/>
  <c r="I287" i="14"/>
  <c r="G61" i="13"/>
  <c r="E17" i="13" s="1"/>
  <c r="I105" i="13"/>
  <c r="I161" i="11"/>
  <c r="P21" i="11"/>
  <c r="P23" i="11"/>
  <c r="E23" i="11"/>
  <c r="E21" i="11"/>
  <c r="E19" i="11"/>
  <c r="E22" i="11"/>
  <c r="E59" i="10"/>
  <c r="C15" i="10" s="1"/>
  <c r="L122" i="10"/>
  <c r="E61" i="10" s="1"/>
  <c r="G57" i="9"/>
  <c r="E15" i="9" s="1"/>
  <c r="I236" i="9"/>
  <c r="P25" i="8"/>
  <c r="G63" i="7"/>
  <c r="E15" i="7" s="1"/>
  <c r="I307" i="7"/>
  <c r="E57" i="6"/>
  <c r="C15" i="6" s="1"/>
  <c r="L101" i="6"/>
  <c r="E63" i="6" s="1"/>
  <c r="P25" i="6"/>
  <c r="E21" i="5"/>
  <c r="I266" i="5"/>
  <c r="E59" i="5"/>
  <c r="C15" i="5" s="1"/>
  <c r="L266" i="5"/>
  <c r="E65" i="5" s="1"/>
  <c r="E23" i="5"/>
  <c r="P23" i="5"/>
  <c r="P22" i="5"/>
  <c r="E22" i="5"/>
  <c r="E19" i="5"/>
  <c r="P25" i="4"/>
  <c r="G70" i="3"/>
  <c r="E16" i="3" s="1"/>
  <c r="E22" i="3" s="1"/>
  <c r="I308" i="3"/>
  <c r="S308" i="3"/>
  <c r="H72" i="3" s="1"/>
  <c r="E21" i="2"/>
  <c r="P25" i="2" s="1"/>
  <c r="P23" i="2"/>
  <c r="P22" i="2"/>
  <c r="E22" i="2"/>
  <c r="I294" i="2"/>
  <c r="P21" i="2"/>
  <c r="E23" i="2"/>
  <c r="G67" i="18" l="1"/>
  <c r="B26" i="1"/>
  <c r="G83" i="2"/>
  <c r="B8" i="1"/>
  <c r="G25" i="1"/>
  <c r="G75" i="15"/>
  <c r="B23" i="1"/>
  <c r="G23" i="1" s="1"/>
  <c r="G79" i="14"/>
  <c r="B22" i="1"/>
  <c r="G64" i="22"/>
  <c r="B30" i="1"/>
  <c r="P25" i="5"/>
  <c r="P27" i="5" s="1"/>
  <c r="G63" i="19"/>
  <c r="B27" i="1"/>
  <c r="G63" i="13"/>
  <c r="B20" i="1"/>
  <c r="G71" i="8"/>
  <c r="B15" i="1"/>
  <c r="E22" i="19"/>
  <c r="E23" i="19"/>
  <c r="P22" i="19"/>
  <c r="E21" i="19"/>
  <c r="P23" i="19"/>
  <c r="E19" i="19"/>
  <c r="P21" i="19"/>
  <c r="G80" i="7"/>
  <c r="B14" i="1"/>
  <c r="G65" i="16"/>
  <c r="B24" i="1"/>
  <c r="P27" i="6"/>
  <c r="C12" i="1"/>
  <c r="G12" i="1" s="1"/>
  <c r="P27" i="2"/>
  <c r="C8" i="1"/>
  <c r="P25" i="10"/>
  <c r="P27" i="10" s="1"/>
  <c r="P25" i="20"/>
  <c r="P27" i="12"/>
  <c r="C19" i="1"/>
  <c r="G19" i="1" s="1"/>
  <c r="P27" i="21"/>
  <c r="C29" i="1"/>
  <c r="G29" i="1" s="1"/>
  <c r="P27" i="15"/>
  <c r="P27" i="4"/>
  <c r="C10" i="1"/>
  <c r="G10" i="1" s="1"/>
  <c r="P27" i="17"/>
  <c r="P27" i="16"/>
  <c r="C24" i="1"/>
  <c r="G24" i="1" s="1"/>
  <c r="P27" i="8"/>
  <c r="C15" i="1"/>
  <c r="G15" i="1" s="1"/>
  <c r="G61" i="11"/>
  <c r="B18" i="1"/>
  <c r="P25" i="11"/>
  <c r="G69" i="9"/>
  <c r="B16" i="1"/>
  <c r="E31" i="1"/>
  <c r="G65" i="5"/>
  <c r="B11" i="1"/>
  <c r="G72" i="3"/>
  <c r="B9" i="1"/>
  <c r="P25" i="22"/>
  <c r="P22" i="18"/>
  <c r="P21" i="18"/>
  <c r="E22" i="18"/>
  <c r="E23" i="18"/>
  <c r="E21" i="18"/>
  <c r="E19" i="18"/>
  <c r="P23" i="18"/>
  <c r="E22" i="14"/>
  <c r="P21" i="14"/>
  <c r="P22" i="14"/>
  <c r="E23" i="14"/>
  <c r="E21" i="14"/>
  <c r="E19" i="14"/>
  <c r="P23" i="14"/>
  <c r="E23" i="13"/>
  <c r="P23" i="13"/>
  <c r="P22" i="13"/>
  <c r="E22" i="13"/>
  <c r="E19" i="13"/>
  <c r="E21" i="13"/>
  <c r="P21" i="13"/>
  <c r="E22" i="9"/>
  <c r="P23" i="9"/>
  <c r="E19" i="9"/>
  <c r="P21" i="9"/>
  <c r="P22" i="9"/>
  <c r="E23" i="9"/>
  <c r="E21" i="9"/>
  <c r="E23" i="7"/>
  <c r="P21" i="7"/>
  <c r="E19" i="7"/>
  <c r="E21" i="7"/>
  <c r="P23" i="7"/>
  <c r="E22" i="7"/>
  <c r="P22" i="7"/>
  <c r="E23" i="3"/>
  <c r="P21" i="3"/>
  <c r="P23" i="3"/>
  <c r="P22" i="3"/>
  <c r="E19" i="3"/>
  <c r="E21" i="3"/>
  <c r="P25" i="19" l="1"/>
  <c r="C27" i="1" s="1"/>
  <c r="G27" i="1" s="1"/>
  <c r="C11" i="1"/>
  <c r="G8" i="1"/>
  <c r="P27" i="19"/>
  <c r="H28" i="19" s="1"/>
  <c r="P28" i="19" s="1"/>
  <c r="P30" i="19" s="1"/>
  <c r="H28" i="17"/>
  <c r="P28" i="17" s="1"/>
  <c r="P30" i="17" s="1"/>
  <c r="H28" i="16"/>
  <c r="P28" i="16" s="1"/>
  <c r="P30" i="16" s="1"/>
  <c r="H28" i="8"/>
  <c r="P28" i="8" s="1"/>
  <c r="P30" i="8" s="1"/>
  <c r="C17" i="1"/>
  <c r="G17" i="1" s="1"/>
  <c r="H28" i="21"/>
  <c r="P28" i="21" s="1"/>
  <c r="P30" i="21" s="1"/>
  <c r="H28" i="2"/>
  <c r="P28" i="2" s="1"/>
  <c r="P30" i="2" s="1"/>
  <c r="H28" i="12"/>
  <c r="P28" i="12" s="1"/>
  <c r="P30" i="12" s="1"/>
  <c r="P27" i="22"/>
  <c r="C30" i="1"/>
  <c r="G30" i="1" s="1"/>
  <c r="H28" i="15"/>
  <c r="P28" i="15" s="1"/>
  <c r="P30" i="15" s="1"/>
  <c r="H28" i="4"/>
  <c r="P28" i="4" s="1"/>
  <c r="P30" i="4" s="1"/>
  <c r="G11" i="1"/>
  <c r="H28" i="6"/>
  <c r="P28" i="6" s="1"/>
  <c r="P30" i="6" s="1"/>
  <c r="P27" i="20"/>
  <c r="C28" i="1"/>
  <c r="G28" i="1" s="1"/>
  <c r="P27" i="11"/>
  <c r="C18" i="1"/>
  <c r="G18" i="1" s="1"/>
  <c r="H28" i="10"/>
  <c r="P28" i="10" s="1"/>
  <c r="P30" i="10" s="1"/>
  <c r="H28" i="5"/>
  <c r="P28" i="5" s="1"/>
  <c r="P30" i="5" s="1"/>
  <c r="P25" i="3"/>
  <c r="B31" i="1"/>
  <c r="P25" i="18"/>
  <c r="P25" i="14"/>
  <c r="P25" i="13"/>
  <c r="C20" i="1" s="1"/>
  <c r="G20" i="1" s="1"/>
  <c r="P25" i="9"/>
  <c r="P25" i="7"/>
  <c r="P27" i="13" l="1"/>
  <c r="P27" i="7"/>
  <c r="C14" i="1"/>
  <c r="G14" i="1" s="1"/>
  <c r="H28" i="20"/>
  <c r="P28" i="20" s="1"/>
  <c r="P30" i="20" s="1"/>
  <c r="H28" i="22"/>
  <c r="P28" i="22" s="1"/>
  <c r="P30" i="22" s="1"/>
  <c r="H28" i="13"/>
  <c r="P28" i="13" s="1"/>
  <c r="P30" i="13" s="1"/>
  <c r="P27" i="18"/>
  <c r="C26" i="1"/>
  <c r="G26" i="1" s="1"/>
  <c r="P27" i="14"/>
  <c r="C22" i="1"/>
  <c r="G22" i="1" s="1"/>
  <c r="H28" i="11"/>
  <c r="P28" i="11" s="1"/>
  <c r="P30" i="11" s="1"/>
  <c r="P27" i="9"/>
  <c r="C16" i="1"/>
  <c r="G16" i="1" s="1"/>
  <c r="P27" i="3"/>
  <c r="C9" i="1"/>
  <c r="H28" i="7" l="1"/>
  <c r="P28" i="7" s="1"/>
  <c r="P30" i="7" s="1"/>
  <c r="H28" i="18"/>
  <c r="P28" i="18" s="1"/>
  <c r="P30" i="18" s="1"/>
  <c r="H28" i="14"/>
  <c r="P28" i="14" s="1"/>
  <c r="P30" i="14" s="1"/>
  <c r="Z21" i="1"/>
  <c r="G21" i="1"/>
  <c r="H28" i="9"/>
  <c r="P28" i="9" s="1"/>
  <c r="P30" i="9" s="1"/>
  <c r="Z13" i="1"/>
  <c r="G13" i="1"/>
  <c r="H28" i="3"/>
  <c r="P28" i="3" s="1"/>
  <c r="P30" i="3" s="1"/>
  <c r="C31" i="1"/>
  <c r="G9" i="1"/>
  <c r="G7" i="1" l="1"/>
  <c r="Z7" i="1"/>
  <c r="G31" i="1" l="1"/>
  <c r="B32" i="1" s="1"/>
  <c r="G32" i="1" s="1"/>
  <c r="B33" i="1" l="1"/>
  <c r="G33" i="1" s="1"/>
  <c r="G34" i="1" s="1"/>
</calcChain>
</file>

<file path=xl/sharedStrings.xml><?xml version="1.0" encoding="utf-8"?>
<sst xmlns="http://schemas.openxmlformats.org/spreadsheetml/2006/main" count="8242" uniqueCount="2780">
  <si>
    <t>Rekapitulácia rozpočtu</t>
  </si>
  <si>
    <t>Stavba ZŠ Medzilaborecká 112020 korekcie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</si>
  <si>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</si>
  <si>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</si>
  <si>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</si>
  <si>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</si>
  <si>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</si>
  <si>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</si>
  <si>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</si>
  <si>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</si>
  <si>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</si>
  <si>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</si>
  <si>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SO 01 - Novonovarhovaný pavilón ZS</t>
  </si>
  <si>
    <t xml:space="preserve">     7363  SO01 Architektonicko stavebná časť</t>
  </si>
  <si>
    <t xml:space="preserve">     7364  SO01 Ústredné vykurovanie</t>
  </si>
  <si>
    <t xml:space="preserve">     7365  SO01 Zdravotechnika</t>
  </si>
  <si>
    <t xml:space="preserve">     7366  SO01 Elektroinštalácie</t>
  </si>
  <si>
    <t xml:space="preserve">     7367  SO01 Vzduchotechnika</t>
  </si>
  <si>
    <t>SO 02 - Telocvična</t>
  </si>
  <si>
    <t xml:space="preserve">     7369  SO02 Architektonicko stavebná časť</t>
  </si>
  <si>
    <t xml:space="preserve">     7370  SO02 Zdravotechnika</t>
  </si>
  <si>
    <t xml:space="preserve">     7371  SO02 Ústredné vykurovanie</t>
  </si>
  <si>
    <t xml:space="preserve">     7372  SO02 HSP</t>
  </si>
  <si>
    <t xml:space="preserve">     7404  SO02 EPS</t>
  </si>
  <si>
    <t xml:space="preserve">     7405  SO02 Elektroinštalácie</t>
  </si>
  <si>
    <t xml:space="preserve">     7406  SO02 Vzduchotechnika</t>
  </si>
  <si>
    <t>SO 03 - Prístavba Jedálne</t>
  </si>
  <si>
    <t xml:space="preserve">     7435  SO03 Architektonicko stavebná časť</t>
  </si>
  <si>
    <t xml:space="preserve">     7436  SO03 Elektroinštalácie</t>
  </si>
  <si>
    <t>SO 04 - Navrhované spevnené plochy</t>
  </si>
  <si>
    <t>SO 05 - Prípojka EL energie</t>
  </si>
  <si>
    <t>SO 06 - Prípojka Vodovodu</t>
  </si>
  <si>
    <t>SO 07 - Splašková kanalizácia</t>
  </si>
  <si>
    <t>SO 08 - Dažďová kanalizácia</t>
  </si>
  <si>
    <t>SO 09 - Teplovodná prípojka - alt. zdroj en.</t>
  </si>
  <si>
    <t>SO 10 - Sadové úpravy</t>
  </si>
  <si>
    <t>Krycí list rozpočtu</t>
  </si>
  <si>
    <t>Objekt SO 01 - Novonovarhovaný pavilón ZS</t>
  </si>
  <si>
    <t xml:space="preserve">     Časť: SO01 Architektonicko stavebná časť</t>
  </si>
  <si>
    <t xml:space="preserve">Miesto:  </t>
  </si>
  <si>
    <t xml:space="preserve">Ks: 1263 Školy, univerzity a budovy na vzdelávanie                                                      </t>
  </si>
  <si>
    <t xml:space="preserve">Zákazka: </t>
  </si>
  <si>
    <t xml:space="preserve">Spracoval: </t>
  </si>
  <si>
    <t xml:space="preserve">Dňa </t>
  </si>
  <si>
    <t>9. 6. 2020</t>
  </si>
  <si>
    <t>Odberateľ: Mestská časť Bratislava - Ružinov</t>
  </si>
  <si>
    <t>Projektant: Eko energy projekt s.r.o.</t>
  </si>
  <si>
    <t>Dodávateľ: ...</t>
  </si>
  <si>
    <t>IČO: 00 603 155</t>
  </si>
  <si>
    <t xml:space="preserve">DIČ: </t>
  </si>
  <si>
    <t xml:space="preserve">IČO: </t>
  </si>
  <si>
    <t>IČO: 48239887</t>
  </si>
  <si>
    <t>DIČ: 2120110366</t>
  </si>
  <si>
    <t xml:space="preserve">HSV </t>
  </si>
  <si>
    <t xml:space="preserve">PSV </t>
  </si>
  <si>
    <t xml:space="preserve">MONT </t>
  </si>
  <si>
    <t xml:space="preserve">VRN </t>
  </si>
  <si>
    <t>Spolu</t>
  </si>
  <si>
    <t>Ďalšie náklady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</si>
  <si>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</si>
  <si>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</si>
  <si>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</si>
  <si>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</si>
  <si>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</si>
  <si>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</si>
  <si>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</si>
  <si>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</si>
  <si>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VRN</t>
  </si>
  <si>
    <t>Zariadenie staveniska 0%</t>
  </si>
  <si>
    <t>Územie so sťaž. podmienk. 0%</t>
  </si>
  <si>
    <t>Prevádzkové vplyvy 0%</t>
  </si>
  <si>
    <t>Mimoriadne sťaž.podmienky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</si>
  <si>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</si>
  <si>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</si>
  <si>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</si>
  <si>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</si>
  <si>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</si>
  <si>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</si>
  <si>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</si>
  <si>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</si>
  <si>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</si>
  <si>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</si>
  <si>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</si>
  <si>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9. 6. 2020</t>
  </si>
  <si>
    <t>Prehľad rozpočtových nákladov</t>
  </si>
  <si>
    <t>Práce HSV</t>
  </si>
  <si>
    <t xml:space="preserve">   ZEMNÉ PRÁCE</t>
  </si>
  <si>
    <t xml:space="preserve">   ZÁKLADY</t>
  </si>
  <si>
    <t xml:space="preserve">   ZVISLÉ KONŠTRUKCIE</t>
  </si>
  <si>
    <t xml:space="preserve">   VODOROVNÉ KONŠTRUKCIE</t>
  </si>
  <si>
    <t xml:space="preserve">   POVRCHOVÉ ÚPRAVY</t>
  </si>
  <si>
    <t xml:space="preserve">   OSTATNÉ PRÁCE</t>
  </si>
  <si>
    <t xml:space="preserve">   PRESUNY HMÔT</t>
  </si>
  <si>
    <t>Práce PSV</t>
  </si>
  <si>
    <t xml:space="preserve">   IZOLÁCIE PROTI VODE A VLHKOSTI</t>
  </si>
  <si>
    <t xml:space="preserve">   POVLAKOVÉ KRYTINY</t>
  </si>
  <si>
    <t xml:space="preserve">   IZOLÁCIE TEPELNÉ BEŽNÝCH STAVEBNÝCH KONŠTRUKCIÍ</t>
  </si>
  <si>
    <t xml:space="preserve">   DREVOSTAVBY</t>
  </si>
  <si>
    <t xml:space="preserve">   KONŠTRUKCIE KLAMPIARSKE</t>
  </si>
  <si>
    <t xml:space="preserve">   KONŠTRUKCIE STOLÁRSKE</t>
  </si>
  <si>
    <t xml:space="preserve">   KOVOVÉ DOPLNKOVÉ KONŠTRUKCIE</t>
  </si>
  <si>
    <t xml:space="preserve">   PODLAHY A DLAŽBY KERAMICKÉ</t>
  </si>
  <si>
    <t xml:space="preserve">   PODLAHY POVLAKOVÉ</t>
  </si>
  <si>
    <t xml:space="preserve">   OBKLADY KERAMICKÉ</t>
  </si>
  <si>
    <t xml:space="preserve">   NÁTERY</t>
  </si>
  <si>
    <t>Montážne práce</t>
  </si>
  <si>
    <t xml:space="preserve">   M-46 ZEMNÉ PRÁCE PRI EXTERNÝCH MONTÁŽACH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</si>
  <si>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</si>
  <si>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</si>
  <si>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</si>
  <si>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</si>
  <si>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</si>
  <si>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</si>
  <si>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</si>
  <si>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</si>
  <si>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</si>
  <si>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</si>
  <si>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</si>
  <si>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</si>
  <si>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Ks: </t>
  </si>
  <si>
    <t xml:space="preserve">1263 Školy, univerzity a budovy na vzdelávanie                                                      </t>
  </si>
  <si>
    <t xml:space="preserve">Dátum: </t>
  </si>
  <si>
    <t>Zákazka ZŠ Medzilaborecká 112020 korekcie</t>
  </si>
  <si>
    <t>121101103P</t>
  </si>
  <si>
    <t xml:space="preserve">Odstránenie ornice s vodor. premiestn. do 250m   </t>
  </si>
  <si>
    <t>m2</t>
  </si>
  <si>
    <t>131030000</t>
  </si>
  <si>
    <t xml:space="preserve">Hĺbenie jám nezapažených strojne   </t>
  </si>
  <si>
    <t>m3</t>
  </si>
  <si>
    <t>131201202</t>
  </si>
  <si>
    <t xml:space="preserve">Výkop zapaženej jamy v hornine 3, nad 100 do 1000 m3   </t>
  </si>
  <si>
    <t>131201209</t>
  </si>
  <si>
    <t xml:space="preserve">Príplatok za lepivosť pri hĺbení zapažených jám a zárezov s urovnaním dna v hornine 3   </t>
  </si>
  <si>
    <t>132201101</t>
  </si>
  <si>
    <t xml:space="preserve">Výkop ryhy do šírky 600 mm v horn.3 do 100 m3   </t>
  </si>
  <si>
    <t>132201109</t>
  </si>
  <si>
    <t xml:space="preserve">Príplatok k cene za lepivosť pri hĺbení rýh šírky do 600 mm zapažených i nezapažených s urovnaním dna v hornine 3   </t>
  </si>
  <si>
    <t>162301102</t>
  </si>
  <si>
    <t xml:space="preserve">Vodorovné premiestnenie výkopku po spevnenej ceste z horniny tr.1-4, do 100 m3 na vzdialenosť do 1000 m   </t>
  </si>
  <si>
    <t>162501105</t>
  </si>
  <si>
    <t xml:space="preserve">Vodorovné premiestnenie výkopku po spevnenej ceste z horniny tr.1-4, do 100 m3, príplatok k cene za každých ďalšich a začatých 1000 m   </t>
  </si>
  <si>
    <t>171101103</t>
  </si>
  <si>
    <t xml:space="preserve">Uloženie sypaniny do násypu  súdržnej horniny s mierou zhutnenia nad 96 do 100 % podľa Proctor-Standard   </t>
  </si>
  <si>
    <t>171201202</t>
  </si>
  <si>
    <t xml:space="preserve">Uloženie sypaniny na skládky nad 100 do 1000 m3   </t>
  </si>
  <si>
    <t>1712012021</t>
  </si>
  <si>
    <t xml:space="preserve">Uloženie ornice na kope   </t>
  </si>
  <si>
    <t>171209002</t>
  </si>
  <si>
    <t xml:space="preserve">Poplatok za skladovanie - zemina a kamenivo (17 05) ostatné   </t>
  </si>
  <si>
    <t>t</t>
  </si>
  <si>
    <t>181101102</t>
  </si>
  <si>
    <t xml:space="preserve">Úprava pláne v zárezoch v hornine 1-4 so zhutnením   </t>
  </si>
  <si>
    <t>271571110</t>
  </si>
  <si>
    <t xml:space="preserve">Podklad pod základy z betónu prostého   </t>
  </si>
  <si>
    <t>273321411</t>
  </si>
  <si>
    <t xml:space="preserve">Betón základových dosiek, železový (bez výstuže), tr. C 25/30   </t>
  </si>
  <si>
    <t>273351215</t>
  </si>
  <si>
    <t xml:space="preserve">Debnenie stien základových dosiek, zhotovenie-dielce   </t>
  </si>
  <si>
    <t>273351216</t>
  </si>
  <si>
    <t xml:space="preserve">Debnenie stien základových dosiek, odstránenie-dielce   </t>
  </si>
  <si>
    <t>273362021</t>
  </si>
  <si>
    <t xml:space="preserve">Výstuž základových dosiek zo zvár. sietí KARI   </t>
  </si>
  <si>
    <t>275321411</t>
  </si>
  <si>
    <t xml:space="preserve">Betón základových pätiek, železový (bez výstuže), tr. C 25/30   </t>
  </si>
  <si>
    <t>275361821</t>
  </si>
  <si>
    <t xml:space="preserve">Výstuž základových pätiek z ocele 10505   </t>
  </si>
  <si>
    <t>631571000</t>
  </si>
  <si>
    <t xml:space="preserve">Násyp z kameniva ťaženého 0-4 (pre spevnenie podkladov)   </t>
  </si>
  <si>
    <t>20000001</t>
  </si>
  <si>
    <t xml:space="preserve">Prefabrikované konštrukcie základové  D+M  kalichy, monolit.pätka 56 m3   </t>
  </si>
  <si>
    <t>200000010</t>
  </si>
  <si>
    <t xml:space="preserve">Prefabrikované konštrukcie základové  - základové prahy  D+M   </t>
  </si>
  <si>
    <t>200000011</t>
  </si>
  <si>
    <t xml:space="preserve">Prefabrikované konštrukcie fasádne panely   D+M   </t>
  </si>
  <si>
    <t>200000012</t>
  </si>
  <si>
    <t xml:space="preserve">Prefabrikované ZB konštrukcie zvislé   D+M    stĺpy   </t>
  </si>
  <si>
    <t>200000013</t>
  </si>
  <si>
    <t xml:space="preserve">Prefabrikované ZB konštrukcie zvislé   D+M    výťahová šachta   </t>
  </si>
  <si>
    <t>súb</t>
  </si>
  <si>
    <t>300001</t>
  </si>
  <si>
    <t xml:space="preserve">Prefabrikované ZB konštrukcie vodorovné   D+M    prievlaky a stužidlá   </t>
  </si>
  <si>
    <t>3000011</t>
  </si>
  <si>
    <t xml:space="preserve">Fasádne riešenie vystupného portálu   D+M komplet   </t>
  </si>
  <si>
    <t>411100</t>
  </si>
  <si>
    <t xml:space="preserve">Filigránová stropná konštrukcia hr.60mm   </t>
  </si>
  <si>
    <t>411321414</t>
  </si>
  <si>
    <t xml:space="preserve">Betón stropov doskových a trámových,  železový tr. C 25/30   </t>
  </si>
  <si>
    <t>411354173</t>
  </si>
  <si>
    <t xml:space="preserve">Podporná konštrukcia stropov výšky do 4 m pre zaťaženie do 12 kPa zhotovenie   </t>
  </si>
  <si>
    <t>411354174</t>
  </si>
  <si>
    <t xml:space="preserve">Podporná konštrukcia stropov výšky do 4 m pre zaťaženie do 12 kPa odstránenie   </t>
  </si>
  <si>
    <t>411362021</t>
  </si>
  <si>
    <t xml:space="preserve">Výstuž stropov doskových, trámových, vložkových,konzolových alebo balkónových, zo zváraných sietí KARI   </t>
  </si>
  <si>
    <t>612001</t>
  </si>
  <si>
    <t xml:space="preserve">Vnútorná sádrová stierka stien na žb konštrukcie   </t>
  </si>
  <si>
    <t>612465115</t>
  </si>
  <si>
    <t xml:space="preserve">Príprava vnútorného podkladu stien , penetračný náter  BetonKontakt   </t>
  </si>
  <si>
    <t>622466115</t>
  </si>
  <si>
    <t xml:space="preserve">Príprava vonkajšieho podkladu stien BAUMIT, penetračný náter Baumit BetonKontakt   </t>
  </si>
  <si>
    <t>62249132P</t>
  </si>
  <si>
    <t xml:space="preserve">Fasádny náter   </t>
  </si>
  <si>
    <t>631312710P</t>
  </si>
  <si>
    <t xml:space="preserve">Poter z betónu prostého (m3) tr. C 25/30 hr.nad 50 do 80 mm  vč. dilatácie Mirelon hr.10mm   </t>
  </si>
  <si>
    <t>631319151</t>
  </si>
  <si>
    <t xml:space="preserve">Príplatok za prehlad. povrchu betónovej mazaniny min. tr.C 8/10 oceľ. hlad. hr. 50-80 mm   </t>
  </si>
  <si>
    <t>631319171</t>
  </si>
  <si>
    <t xml:space="preserve">Príplatok za strhnutie povrchu mazaniny latou pre hr. obidvoch vrstiev mazaniny nad 50 do 80 mm   </t>
  </si>
  <si>
    <t>631362021</t>
  </si>
  <si>
    <t xml:space="preserve">Výstuž mazanín z betónov (z kameniva) a z ľahkých betónov zo zváraných sietí z drôtov typu KARI   </t>
  </si>
  <si>
    <t>632422222P1</t>
  </si>
  <si>
    <t xml:space="preserve">Samonivelizačná vrstva hr.18mm   </t>
  </si>
  <si>
    <t>632921910</t>
  </si>
  <si>
    <t xml:space="preserve">Okapový chodník z vymývaného riečneho štrku  D+M kpl vč podklad vrsty a ochrannej fólie   </t>
  </si>
  <si>
    <t>916561112</t>
  </si>
  <si>
    <t xml:space="preserve">Osadenie záhonového alebo parkového obrubníka betón., do lôžka z bet. pros. tr. C 16/20 s bočnou oporou   </t>
  </si>
  <si>
    <t>m</t>
  </si>
  <si>
    <t>592170002700</t>
  </si>
  <si>
    <t xml:space="preserve">Obrubník SEMMELROCK parkový, lxšxv 500x50x200 mm, sivá   </t>
  </si>
  <si>
    <t>ks</t>
  </si>
  <si>
    <t>941941051</t>
  </si>
  <si>
    <t xml:space="preserve">Montáž lešenia ľahkého pracovného radového s podlahami šírky nad 1,20 m do 1,50 m, výšky do 10 m   </t>
  </si>
  <si>
    <t>941941391</t>
  </si>
  <si>
    <t xml:space="preserve">Príplatok za prvý a každý ďalší i začatý mesiac použitia lešenia ľahkého pracovného radového s podlahami šírky nad 1,20 do 1,50 m, výšky do 10 m   </t>
  </si>
  <si>
    <t>941941851</t>
  </si>
  <si>
    <t xml:space="preserve">Demontáž lešenia ľahkého pracovného radového s podlahami šírky nad 1,20 do 1,50 m, výšky do 10 m   </t>
  </si>
  <si>
    <t>941955002</t>
  </si>
  <si>
    <t xml:space="preserve">Lešenie ľahké pracovné pomocné s výškou lešeňovej podlahy nad 1,20 do 1,90 m   </t>
  </si>
  <si>
    <t>952901111</t>
  </si>
  <si>
    <t xml:space="preserve">Vyčistenie budov pri výške podlaží do 4m   </t>
  </si>
  <si>
    <t>449</t>
  </si>
  <si>
    <t xml:space="preserve">D+M s piktogramom PHP práškový 6kg   </t>
  </si>
  <si>
    <t>4491</t>
  </si>
  <si>
    <t xml:space="preserve">D+M s piktogramom a označením PHP snehový 5kg   </t>
  </si>
  <si>
    <t>62460162</t>
  </si>
  <si>
    <t xml:space="preserve">Pretmelenie panelových spojov ISOBLOKO   </t>
  </si>
  <si>
    <t>9002</t>
  </si>
  <si>
    <t xml:space="preserve">Interiérová čistiace zona 2300/2350  D+M   </t>
  </si>
  <si>
    <t>9</t>
  </si>
  <si>
    <t xml:space="preserve">Technológia výťahu   </t>
  </si>
  <si>
    <t>998011032</t>
  </si>
  <si>
    <t xml:space="preserve">Presun hmôt pre budovy (801, 803, 812), zvislá konštr. z blokov, výšky do 12 m   </t>
  </si>
  <si>
    <t>711113131</t>
  </si>
  <si>
    <t xml:space="preserve">Izolácie proti zemnej vlhkosti a povrchovej vode AQUAFIN 2K hr. 2 mm na ploche vodorovnej   </t>
  </si>
  <si>
    <t>711113141</t>
  </si>
  <si>
    <t xml:space="preserve">Izolácia proti zemnej vlhkosti a povrchovej vodeI AQUAFIN 2K hr. 2 mm na ploche zvislej   </t>
  </si>
  <si>
    <t>711131102</t>
  </si>
  <si>
    <t xml:space="preserve">Zhotovenie geotextílie alebo tkaniny na plochu vodorovnú   </t>
  </si>
  <si>
    <t>711471050</t>
  </si>
  <si>
    <t xml:space="preserve">Zhotovenie izolácie proti tlakovej vode  fóliou položenou voľne so zvarením spoju   </t>
  </si>
  <si>
    <t>283230000</t>
  </si>
  <si>
    <t xml:space="preserve">Hydroizolačná HPE fólia hr. 0,60 mm, izolácia proti vlhkosti, ropných produktov, kyselinám, protiradónová   </t>
  </si>
  <si>
    <t>693660000</t>
  </si>
  <si>
    <t xml:space="preserve">Geotextília netkaná polypropylénová 300g/m2   </t>
  </si>
  <si>
    <t>998711202</t>
  </si>
  <si>
    <t xml:space="preserve">Presun hmôt pre izoláciu proti vode v objektoch výšky nad 6 do 12 m   </t>
  </si>
  <si>
    <t xml:space="preserve"> %</t>
  </si>
  <si>
    <t>712290010</t>
  </si>
  <si>
    <t xml:space="preserve">Zhotovenie parozábrany pre strechy ploché do 10°   </t>
  </si>
  <si>
    <t>28323000600</t>
  </si>
  <si>
    <t xml:space="preserve">Parozábrana  PE fólia   </t>
  </si>
  <si>
    <t>712370070</t>
  </si>
  <si>
    <t xml:space="preserve">Zhotovenie povlakovej krytiny striech plochých do 10° PVC-P fóliou upevnenou prikotvením so zvarením spoju   </t>
  </si>
  <si>
    <t>283220002000</t>
  </si>
  <si>
    <t xml:space="preserve">Hydroizolačná fólia PVC-P FATRAFOL 810, hr. 2,0 mm, š. 1,3 m, izolácia plochých striech, farba sivá, FATRA IZOLFA   </t>
  </si>
  <si>
    <t>712990000P4</t>
  </si>
  <si>
    <t xml:space="preserve">Iskrová skúška tesnosti hydroizolácie   </t>
  </si>
  <si>
    <t>712990040</t>
  </si>
  <si>
    <t xml:space="preserve">Položenie geotextílie vodorovne alebo zvislo na strechy ploché do 10°   </t>
  </si>
  <si>
    <t>693110001200</t>
  </si>
  <si>
    <t xml:space="preserve">Geotextília polypropylénová Tatratex GTX N PP 300, šírka 1,75-3,5 m, dĺžka  90 m, hrúbka 2,7 mm, netkaná, MIVA   </t>
  </si>
  <si>
    <t>712990000P</t>
  </si>
  <si>
    <t xml:space="preserve">D+M vpustov TOPWET   </t>
  </si>
  <si>
    <t>712990000P1</t>
  </si>
  <si>
    <t xml:space="preserve">Dodávka štrkového koša nad vpusty   </t>
  </si>
  <si>
    <t>900</t>
  </si>
  <si>
    <t xml:space="preserve">Zaštrkovanie strechy 85 mm ťažené riečne kamenivo fr.16-32mm, geotextília PP  300g/m2   </t>
  </si>
  <si>
    <t>58331P1</t>
  </si>
  <si>
    <t xml:space="preserve">Vymývaný štrk fr. 16-32mm   </t>
  </si>
  <si>
    <t xml:space="preserve">D+M  Hydroizolácia striešky z PVC fólie nad vstupom + výťahová šachta   </t>
  </si>
  <si>
    <t>712990000P3</t>
  </si>
  <si>
    <t xml:space="preserve">Opracovanie detailov prestupy ZTI a VZT   </t>
  </si>
  <si>
    <t>998712202</t>
  </si>
  <si>
    <t xml:space="preserve">Presun hmôt pre izoláciu povlakovej krytiny v objektoch výšky nad 6 do 12 m   </t>
  </si>
  <si>
    <t>713120010</t>
  </si>
  <si>
    <t xml:space="preserve">Zakrývanie tepelnej izolácie podláh fóliou   </t>
  </si>
  <si>
    <t>713122111</t>
  </si>
  <si>
    <t xml:space="preserve">Montáž tepelnej izolácie podláh polystyrénom, kladeným voľne v jednej vrstve   </t>
  </si>
  <si>
    <t>713132210</t>
  </si>
  <si>
    <t xml:space="preserve">Montáž tepelnej izolácie podzemných stien a základov xps bodovým prilepením   </t>
  </si>
  <si>
    <t>713142151</t>
  </si>
  <si>
    <t xml:space="preserve">Montáž tepelnej izolácie striech plochých do 10° polystyrénom, jednovrstvová kladenými voľne   </t>
  </si>
  <si>
    <t>713142160</t>
  </si>
  <si>
    <t xml:space="preserve">Montáž tepelnej izolácie striech plochých do 10° spádovými doskami z polystyrénu v jednej vrstve   </t>
  </si>
  <si>
    <t>2832300111001</t>
  </si>
  <si>
    <t xml:space="preserve">Krycia PE fólia   </t>
  </si>
  <si>
    <t>2837200027001</t>
  </si>
  <si>
    <t xml:space="preserve">Doska PTN Nobasil hr. 40mm pre podlahu   </t>
  </si>
  <si>
    <t>2837200095001</t>
  </si>
  <si>
    <t xml:space="preserve">Doska EPS 120S hr. 180 mm, na zateplenie podláh   </t>
  </si>
  <si>
    <t>2837200099001P</t>
  </si>
  <si>
    <t xml:space="preserve">Doska EPS 100S hr. 2x150 spolu 300 mm na zateplenie strechy   </t>
  </si>
  <si>
    <t>283720008400</t>
  </si>
  <si>
    <t xml:space="preserve">Doska EPS 100S hr. 180 mm, na zateplenie podláh a plochých striech, ISOVER   </t>
  </si>
  <si>
    <t>2837500020001</t>
  </si>
  <si>
    <t xml:space="preserve">Doska XPS STYRODUR 3000 CS hr. 80 mm, mrazovka a atika strechy   </t>
  </si>
  <si>
    <t>283760007500</t>
  </si>
  <si>
    <t xml:space="preserve">Spádová doska zo sivého EPS 150S pre vyspádovanie plochých striech, ISOVER   </t>
  </si>
  <si>
    <t>998713202</t>
  </si>
  <si>
    <t xml:space="preserve">Presum hmôt   </t>
  </si>
  <si>
    <t>763010</t>
  </si>
  <si>
    <t>Akustický stropný podhľad zavesený s príslušenstvom D+M</t>
  </si>
  <si>
    <t>76304</t>
  </si>
  <si>
    <t xml:space="preserve">SDK inštalačná predstena hr. 150mm   </t>
  </si>
  <si>
    <t>7631172151</t>
  </si>
  <si>
    <t xml:space="preserve">SDK priečka Habito hr.150mm dvojito opláštená vzadu Rb 12,5mm a Riguidur H 12,5 mm vpredu , s izoláciou   </t>
  </si>
  <si>
    <t>998763201</t>
  </si>
  <si>
    <t xml:space="preserve">Presun hmôt pre drevostavby v objektoch výšky do 12 m   </t>
  </si>
  <si>
    <t>76432232P</t>
  </si>
  <si>
    <t xml:space="preserve">Oplechovanie muriva a atík z AL plechu, vrátane rohov r.š.265 mm- strieška   </t>
  </si>
  <si>
    <t>76432232P1</t>
  </si>
  <si>
    <t xml:space="preserve">Tmelenie PUR tmelom pod oplechovanie   </t>
  </si>
  <si>
    <t>764430510P</t>
  </si>
  <si>
    <t xml:space="preserve">Oplechovanie muriva a atík z poplastovaného plechu, vrátane rohov r.š. 270 mm   </t>
  </si>
  <si>
    <t>764430510P1</t>
  </si>
  <si>
    <t xml:space="preserve">Podkladná OSB doska v spáde   </t>
  </si>
  <si>
    <t>764731111P</t>
  </si>
  <si>
    <t xml:space="preserve">Lišta z plechu  r.š. 150 mm na stenách   </t>
  </si>
  <si>
    <t>764731111P1</t>
  </si>
  <si>
    <t xml:space="preserve">Tmelenie PUR tmelom   </t>
  </si>
  <si>
    <t>764731111P2</t>
  </si>
  <si>
    <t xml:space="preserve">D+M zvodovej rúry vrátane kolien a príslušenstva   </t>
  </si>
  <si>
    <t>998764202</t>
  </si>
  <si>
    <t xml:space="preserve">Presun hmôt pre konštrukcie klampiarske v objektoch výšky nad 6 do 12 m   </t>
  </si>
  <si>
    <t>7661</t>
  </si>
  <si>
    <t xml:space="preserve">D+M Interiérový krycí rám okenného ostenia - drevená masív doska hr.30mm   </t>
  </si>
  <si>
    <t>7664</t>
  </si>
  <si>
    <t xml:space="preserve">Drevený schodiskový stupeň na schod.konštrukcie 1275x300x200 mm   </t>
  </si>
  <si>
    <t>7662</t>
  </si>
  <si>
    <t xml:space="preserve">Typové kabínkové deliace WC stienky kpl systém s dverami   </t>
  </si>
  <si>
    <t>7663</t>
  </si>
  <si>
    <t xml:space="preserve">D+M Kapotáž inštalačného jadra s revíznymi dvierkami 300x300 z drevotrieskovej dosky hr.20mm - HPL úprava   </t>
  </si>
  <si>
    <t>998766202</t>
  </si>
  <si>
    <t xml:space="preserve">Presun hmot pre konštrukcie stolárske v objektoch výšky nad 6 do 12 m   </t>
  </si>
  <si>
    <t>766</t>
  </si>
  <si>
    <t xml:space="preserve">D+M dverných krídiel so zárubňou a nadsvetlíkmi ST   </t>
  </si>
  <si>
    <t>7671</t>
  </si>
  <si>
    <t xml:space="preserve">D+M pororoštov schodiska pozink   </t>
  </si>
  <si>
    <t>76711</t>
  </si>
  <si>
    <t xml:space="preserve">Kovové valcované profily výroba, dodávka, povrchová úprava   </t>
  </si>
  <si>
    <t>kg</t>
  </si>
  <si>
    <t>767995106</t>
  </si>
  <si>
    <t xml:space="preserve">Montáž ostatných atypických kovových stavebných doplnkových konštrukcií nad 100 do 250 kg   </t>
  </si>
  <si>
    <t>7673</t>
  </si>
  <si>
    <t xml:space="preserve">Schodiskové zábradlie, rám OK, výplň tyčovina  D+M   </t>
  </si>
  <si>
    <t>7672</t>
  </si>
  <si>
    <t xml:space="preserve">Okná a presklenné steny hliníkové izolačné 3-sklo  D+M  vč. parapetov   </t>
  </si>
  <si>
    <t>76721</t>
  </si>
  <si>
    <t xml:space="preserve">Exter. screenové rolety v priznaných kastlíkoch  D+M   </t>
  </si>
  <si>
    <t>7674</t>
  </si>
  <si>
    <t xml:space="preserve">Konštrukcia kovového obslužného rebríka  s ochranným košom pre výlez na strechu, dl. 9100 mm   </t>
  </si>
  <si>
    <t>998767202</t>
  </si>
  <si>
    <t xml:space="preserve">Presun hmôt pre kovové stavebné doplnkové konštrukcie v objektoch výšky nad 6 do 12 m   </t>
  </si>
  <si>
    <t>771575100P</t>
  </si>
  <si>
    <t xml:space="preserve">Montáž keramickej dlažby do tmelu vč. systémových tmelov a špárovačiek   </t>
  </si>
  <si>
    <t>597002</t>
  </si>
  <si>
    <t xml:space="preserve">Keramická dlažba   </t>
  </si>
  <si>
    <t>998771202</t>
  </si>
  <si>
    <t xml:space="preserve">Presun hmôt pre podlahy z dlaždíc v objektoch výšky nad 6 do 12 m   </t>
  </si>
  <si>
    <t>776541100P</t>
  </si>
  <si>
    <t xml:space="preserve">Lepenie povlakových podláh VINYL   </t>
  </si>
  <si>
    <t>28411P</t>
  </si>
  <si>
    <t xml:space="preserve">Podlaha PVC  vinylová trieda AC4   </t>
  </si>
  <si>
    <t>776420010P</t>
  </si>
  <si>
    <t xml:space="preserve">Lepenie podlahových soklov z PVC   </t>
  </si>
  <si>
    <t>776990110</t>
  </si>
  <si>
    <t xml:space="preserve">Penetrovanie podkladu pred kladením povlakových podláh   </t>
  </si>
  <si>
    <t>998776202</t>
  </si>
  <si>
    <t xml:space="preserve">Presun hmôt pre podlahy povlakové v objektoch výšky nad 6 do 12 m   </t>
  </si>
  <si>
    <t>781445000</t>
  </si>
  <si>
    <t xml:space="preserve">Montáž obkladov vnútor. stien z obkladačiek kladených do tmelu vč systémových tmelov a špárovačiek   </t>
  </si>
  <si>
    <t>597001</t>
  </si>
  <si>
    <t xml:space="preserve">Keramický obklad   </t>
  </si>
  <si>
    <t>998781201</t>
  </si>
  <si>
    <t xml:space="preserve">Presun hmôt pre obklady keramické v objektoch výšky do 6 m   </t>
  </si>
  <si>
    <t>783215100P</t>
  </si>
  <si>
    <t xml:space="preserve">Nátery kov.stav.doplnk.konštr. olejové dvojnásobné 1x s emailovaním - 105µm   </t>
  </si>
  <si>
    <t>783894622P</t>
  </si>
  <si>
    <t xml:space="preserve">Náter farbami ekologickými riediteľnými vodou stien 2x   </t>
  </si>
  <si>
    <t>7839PC</t>
  </si>
  <si>
    <t xml:space="preserve">Antigraffiti náter   </t>
  </si>
  <si>
    <t>460600001</t>
  </si>
  <si>
    <t xml:space="preserve">Odvoz zeminy do 1km, ornica na medziskládku   </t>
  </si>
  <si>
    <t xml:space="preserve">     Časť: SO01 Ústredné vykurovanie</t>
  </si>
  <si>
    <t xml:space="preserve">   HODINOVÉ ZÚČTOVACIE SADZBY</t>
  </si>
  <si>
    <t xml:space="preserve">   ZTI - VNÚTORNÝ VODOVOD</t>
  </si>
  <si>
    <t xml:space="preserve">   ÚSTREDNÉ VYKUROVANIE - KOTOLNE</t>
  </si>
  <si>
    <t xml:space="preserve">   ÚSTREDNÉ VYKUROVANIE - STROJOVNE</t>
  </si>
  <si>
    <t xml:space="preserve">   ÚSTREDNÉ VYKUROVANIE - ROZVOD POTRUBIA</t>
  </si>
  <si>
    <t xml:space="preserve">   ÚSTREDNÉ VYKUROVANIE - ARMATÚRY</t>
  </si>
  <si>
    <t xml:space="preserve">   ÚSTREDNÉ VYKUROVANIE - VYKUROVACIE TELESÁ</t>
  </si>
  <si>
    <t>971056019</t>
  </si>
  <si>
    <t xml:space="preserve">Jadrové vrty diamantovými korunkami do D 225 mm do stien - železobetónových -0,00095t   </t>
  </si>
  <si>
    <t>kpl</t>
  </si>
  <si>
    <t xml:space="preserve">   HZS</t>
  </si>
  <si>
    <t>HZS000114S</t>
  </si>
  <si>
    <t xml:space="preserve">Komplexná vykurovacia skúška vr. tesnostnej a dilatačnej skúšky   </t>
  </si>
  <si>
    <t>hod</t>
  </si>
  <si>
    <t>HZS000118S</t>
  </si>
  <si>
    <t xml:space="preserve">Vyregulovanie systému   </t>
  </si>
  <si>
    <t>HZS000215.S</t>
  </si>
  <si>
    <t xml:space="preserve">Stavebno montážne práce mimoriadne odborné (Tr. 5) v rozsahu viac ako 4 a menej ako 8 hodín   </t>
  </si>
  <si>
    <t>950723280</t>
  </si>
  <si>
    <t xml:space="preserve">Preplach vykurovacej sústavy vodou   </t>
  </si>
  <si>
    <t>733126015</t>
  </si>
  <si>
    <t xml:space="preserve">Montáž tvarovky - redukcie DN 40 privarením   </t>
  </si>
  <si>
    <t>316170009800S</t>
  </si>
  <si>
    <t xml:space="preserve">Redukcia varná DN 40/32, d 48,3/42,4 mm, hr. steny 2,6/2,6 mm, z čiernej uhlíkovej ocele   </t>
  </si>
  <si>
    <t>733126020</t>
  </si>
  <si>
    <t xml:space="preserve">Montáž tvarovky - redukcie DN 50 privarením   </t>
  </si>
  <si>
    <t>316170010900S</t>
  </si>
  <si>
    <t xml:space="preserve">Redukcia varná DN 50/32, d 60,3/42,4 mm, hr. steny 2,9/2,6 mm, z čiernej uhlíkovej ocele   </t>
  </si>
  <si>
    <t>316170011100S</t>
  </si>
  <si>
    <t xml:space="preserve">Redukcia varná DN 50/40, d 60,3/48,3 mm, hr. steny 2,9/2,6 mm, z čiernej uhlíkovej ocele   </t>
  </si>
  <si>
    <t>733167393</t>
  </si>
  <si>
    <t xml:space="preserve">Montáž plasthliníkového T-kusu lisovaním D 16   </t>
  </si>
  <si>
    <t>P721603</t>
  </si>
  <si>
    <t xml:space="preserve">HERZ Tvarovka lis. - T-kus, 16 x 2 - 20 x 2 - 16 x 2 s vedľajšou vetvou zväčšeného priemeru   </t>
  </si>
  <si>
    <t>733167399</t>
  </si>
  <si>
    <t xml:space="preserve">Montáž plasthliníkového T-kusu lisovaním D 20   </t>
  </si>
  <si>
    <t>P722008</t>
  </si>
  <si>
    <t xml:space="preserve">HERZ Tvarovka lis. - T-kus redukovaný, 20 x 2 - 20 x 2 - 16 x 2   </t>
  </si>
  <si>
    <t>P722003</t>
  </si>
  <si>
    <t xml:space="preserve">HERZ Tvarovka lis. - T-kus redukovaný, 20 x 2 - 16 x 2 - 16 x 2   </t>
  </si>
  <si>
    <t>P722001</t>
  </si>
  <si>
    <t xml:space="preserve">HERZ Tvarovka lis. - T-kus, 20 x 2 - 16 x 2 - 20 x 2 stredná vetva redukovaná   </t>
  </si>
  <si>
    <t>733167400</t>
  </si>
  <si>
    <t xml:space="preserve">Montáž plasthliníkového T-kusu lisovaním D 26   </t>
  </si>
  <si>
    <t>P722605</t>
  </si>
  <si>
    <t xml:space="preserve">HERZ Tvarovka lis. - T-kus, 26 x 3 - 20 x 2 - 26 x 3 stredná vetva redukovaná   </t>
  </si>
  <si>
    <t>P722614</t>
  </si>
  <si>
    <t xml:space="preserve">HERZ Tvarovka lis. - T-kus redukovaný, 26 x 3 - 20 x 2 - 20 x 2   </t>
  </si>
  <si>
    <t>733167439</t>
  </si>
  <si>
    <t xml:space="preserve">Montáž plasthliníkového prechodu lisovaním D 20   </t>
  </si>
  <si>
    <t>12406011003</t>
  </si>
  <si>
    <t xml:space="preserve">Súprava pripojovacích spojov G3/4- 15 matný   </t>
  </si>
  <si>
    <t>734209114</t>
  </si>
  <si>
    <t xml:space="preserve">Montáž závitovej armatúry s 2 závitmi G 3/4   </t>
  </si>
  <si>
    <t>10017020</t>
  </si>
  <si>
    <t xml:space="preserve">Guľový kohút WATTS MTR KHR 20   </t>
  </si>
  <si>
    <t>734261228</t>
  </si>
  <si>
    <t xml:space="preserve">Závitový medzikus Ve 4300 - priamy G 2   </t>
  </si>
  <si>
    <t>713411121</t>
  </si>
  <si>
    <t xml:space="preserve">Montáž izolácie tepelnej potrubia a ohybov skružami LSP   </t>
  </si>
  <si>
    <t>354515</t>
  </si>
  <si>
    <t xml:space="preserve">Technické izolácie Thermo-teK PS Eco ALU, čadičová minerálna izolácia potrubných rozvodov s Al, fóliou - vinutá skruž do 200/80°C, 28x30x1200   </t>
  </si>
  <si>
    <t>354538</t>
  </si>
  <si>
    <t xml:space="preserve">Technické izolácie Thermo-teK PS Eco ALU, čadičová minerálna izolácia potrubných rozvodov s Al, fóliou - vinutá skruž do 200/80°C, 48x30x1200   </t>
  </si>
  <si>
    <t>354561</t>
  </si>
  <si>
    <t xml:space="preserve">Technické izolácie Thermo-teK PS Eco ALU, čadičová minerálna izolácia potrubných rozvodov s Al, fóliou - vinutá skruž do 200/80°C, 60x40x1200   </t>
  </si>
  <si>
    <t>713482121</t>
  </si>
  <si>
    <t xml:space="preserve">Montáž trubíc z PE, hr.15-20 mm,vnút.priemer do 38 mm   </t>
  </si>
  <si>
    <t>283310004700</t>
  </si>
  <si>
    <t xml:space="preserve">Izolačná PE trubica TUBOLIT DG 22x20 mm (d potrubia x hr. izolácie), nadrezaná, AZ FLEX   </t>
  </si>
  <si>
    <t>713483104</t>
  </si>
  <si>
    <t xml:space="preserve">Montáž tepelnej izolácie pre rozvodné potrubia priemeru od 20 mm kúrenia, zdravotechniky,, klimatizácie a chladenia   </t>
  </si>
  <si>
    <t>2M19022</t>
  </si>
  <si>
    <t xml:space="preserve">Izolačná trubica z EPDM AEROFLEX KKS, hr. 20 mm, D 22   </t>
  </si>
  <si>
    <t>2M19028</t>
  </si>
  <si>
    <t xml:space="preserve">Izolačná trubica z EPDM AEROFLEX KKS, hr. 22,5 mm, D 28   </t>
  </si>
  <si>
    <t>2M19035</t>
  </si>
  <si>
    <t xml:space="preserve">Izolačná trubica z EPDM AEROFLEX KKS, hr. 22,5 mm, D 35   </t>
  </si>
  <si>
    <t>2M19042</t>
  </si>
  <si>
    <t xml:space="preserve">Izolačná trubica z EPDM AEROFLEX KKS, hr. 22,5 mm, D 42   </t>
  </si>
  <si>
    <t>2M19054</t>
  </si>
  <si>
    <t xml:space="preserve">Izolačná trubica z EPDM AEROFLEX KKS, hr. 23 mm, D 54   </t>
  </si>
  <si>
    <t>2TAPE3/35/5</t>
  </si>
  <si>
    <t xml:space="preserve">Samolepiaca izolačná páska z EPDM AEROTAPE 3mm x 35mm x 5m   </t>
  </si>
  <si>
    <t>2SEAL1</t>
  </si>
  <si>
    <t xml:space="preserve">Lepidlo AEROSEAL 105 °C, 0,7 kg   </t>
  </si>
  <si>
    <t>998713201</t>
  </si>
  <si>
    <t xml:space="preserve">Presun hmôt pre izolácie tepelné v objektoch výšky do 6 m   </t>
  </si>
  <si>
    <t>722130211S</t>
  </si>
  <si>
    <t xml:space="preserve">Potrubie z oceľových rúr pozink. bezšvíkových bežných-11 353.0, 10 004.0 zvarov. bežných-11 343.00, DN 15   </t>
  </si>
  <si>
    <t>722172123</t>
  </si>
  <si>
    <t xml:space="preserve">Potrubie z plastických rúr PP-R DN 20   </t>
  </si>
  <si>
    <t>722172124</t>
  </si>
  <si>
    <t xml:space="preserve">Potrubie z plastických rúr PP-R DN 25   </t>
  </si>
  <si>
    <t>722263414S</t>
  </si>
  <si>
    <t xml:space="preserve">Montáž vodomeru závitového jednovtokového mokrobežného G 1/2 (3 m3.h-1)   </t>
  </si>
  <si>
    <t>388240001120</t>
  </si>
  <si>
    <t xml:space="preserve">Vodomer impulzný mokrobežný pre studenú vodu, Qn=1,5 m3/h, DN 15   </t>
  </si>
  <si>
    <t>722290226S</t>
  </si>
  <si>
    <t xml:space="preserve">Tlaková skúška vodovodného potrubia závitového do DN 50   </t>
  </si>
  <si>
    <t>722290234S</t>
  </si>
  <si>
    <t xml:space="preserve">Prepláchnutie a dezinfekcia vodovodného potrubia do DN 80   </t>
  </si>
  <si>
    <t>998722201S</t>
  </si>
  <si>
    <t xml:space="preserve">Presun hmôt pre vnútorný vodovod v objektoch výšky do 6 m   </t>
  </si>
  <si>
    <t>7014101</t>
  </si>
  <si>
    <t xml:space="preserve">Tepelné čerpadlo do 25kW   </t>
  </si>
  <si>
    <t>2007995</t>
  </si>
  <si>
    <t xml:space="preserve">MaR   </t>
  </si>
  <si>
    <t>2052976</t>
  </si>
  <si>
    <t xml:space="preserve">Vaňa kondenzátu   </t>
  </si>
  <si>
    <t>6034578</t>
  </si>
  <si>
    <t xml:space="preserve">Silentbloky + stojan   </t>
  </si>
  <si>
    <t>2029787</t>
  </si>
  <si>
    <t xml:space="preserve">Vyhrievanie vane   </t>
  </si>
  <si>
    <t>6024764</t>
  </si>
  <si>
    <t xml:space="preserve">Rozvádzač EL   </t>
  </si>
  <si>
    <t>731361101</t>
  </si>
  <si>
    <t xml:space="preserve">Čerpadlová skupina DN 32 bez čerpadla   </t>
  </si>
  <si>
    <t>731291080.S</t>
  </si>
  <si>
    <t xml:space="preserve">Montáž rýchlomontážnej sady s 3-cestným zmiešavačom DN 32   </t>
  </si>
  <si>
    <t>731370025</t>
  </si>
  <si>
    <t xml:space="preserve">Montáž potrubí - kotolňa   </t>
  </si>
  <si>
    <t>663913</t>
  </si>
  <si>
    <t xml:space="preserve">Potrubný rozvod - kotolňa   </t>
  </si>
  <si>
    <t>731970026</t>
  </si>
  <si>
    <t xml:space="preserve">Montáž armatúr kotolňa   </t>
  </si>
  <si>
    <t>2001257</t>
  </si>
  <si>
    <t xml:space="preserve">Armatúry kotolňa   </t>
  </si>
  <si>
    <t>731970030</t>
  </si>
  <si>
    <t xml:space="preserve">Montáž solárnej zostavy   </t>
  </si>
  <si>
    <t>598220012420</t>
  </si>
  <si>
    <t xml:space="preserve">Solárna zostava   </t>
  </si>
  <si>
    <t>998731201</t>
  </si>
  <si>
    <t xml:space="preserve">Presun hmôt pre kotolne umiestnené vo výške (hĺbke) do 6 m   </t>
  </si>
  <si>
    <t>732111402.S</t>
  </si>
  <si>
    <t xml:space="preserve">Montáž rozdeľovača a zberača združeného prietok Q 10 m3/h (modul 100 mm)   </t>
  </si>
  <si>
    <t>484650000200.S</t>
  </si>
  <si>
    <t xml:space="preserve">Rozdeľovač a zberač modul 100 mm, max. prietok 10 m3/hod, prevádzková teplota 110°C, pretlak 0,6 Mpa   </t>
  </si>
  <si>
    <t>484650038500.S</t>
  </si>
  <si>
    <t xml:space="preserve">Konzola nástenná modul 80 - 100 mm pre rozdelovače a zberače   </t>
  </si>
  <si>
    <t>732199100</t>
  </si>
  <si>
    <t xml:space="preserve">Montáž zásobníka TÚV do 1000 litrov   </t>
  </si>
  <si>
    <t>súb.</t>
  </si>
  <si>
    <t>548230000400S</t>
  </si>
  <si>
    <t xml:space="preserve">Zásobník s 2 výmenníkmi 1000  litrov   </t>
  </si>
  <si>
    <t>732331018</t>
  </si>
  <si>
    <t xml:space="preserve">Montáž expanznej nádoby tlak 3 bary s membránou 80 l   </t>
  </si>
  <si>
    <t>484630005700</t>
  </si>
  <si>
    <t xml:space="preserve">Nádoba expanzná s membránou typ NG 80 l, D 480 mm, v 565 mm, pripojenie R 1, 3/1,5 bar, šedá,, REFLEX   </t>
  </si>
  <si>
    <t>732331921</t>
  </si>
  <si>
    <t xml:space="preserve">Automatické doplňovanie a kontrola tlaku vody fillcontrol typ PC, do 10 bar/60st.C   </t>
  </si>
  <si>
    <t>732351010.S</t>
  </si>
  <si>
    <t xml:space="preserve">Montáž akumulačného zásobníka vykurovacej vody v spojení so solár. systémami, tepel. čerpadlami a kotlami na pevné palivo objem 950 l   </t>
  </si>
  <si>
    <t>484420016700.S</t>
  </si>
  <si>
    <t xml:space="preserve">Zásobník akumulačný vykurovacej vody v spojení so solárnymi tepelnými čerpadlami a kotlami, objem 950 l   </t>
  </si>
  <si>
    <t>732429112</t>
  </si>
  <si>
    <t xml:space="preserve">Montáž čerpadla (do potrubia) obehového špirálového DN 40   </t>
  </si>
  <si>
    <t>426110050710</t>
  </si>
  <si>
    <t xml:space="preserve">Čerpadlo obehové MAGNA3 32-80 180, PN 6/10, GRUNDFOS   </t>
  </si>
  <si>
    <t>732460080.S</t>
  </si>
  <si>
    <t xml:space="preserve">Montáž tepelného čerpadla do 25kW   </t>
  </si>
  <si>
    <t>732511110</t>
  </si>
  <si>
    <t xml:space="preserve">Montáž úpravne vody   </t>
  </si>
  <si>
    <t>AQUATIP17</t>
  </si>
  <si>
    <t xml:space="preserve">Automatické zmäkčovacie zariadenie na úpravu vykurovacej vody AQUATIP 17   </t>
  </si>
  <si>
    <t>998732201</t>
  </si>
  <si>
    <t xml:space="preserve">Presun hmôt pre strojovne v objektoch výšky do 6 m   </t>
  </si>
  <si>
    <t>733111104</t>
  </si>
  <si>
    <t xml:space="preserve">Potrubie z rúrok závitových oceľových bezšvových bežných nízkotlakových DN 20   </t>
  </si>
  <si>
    <t>733111105</t>
  </si>
  <si>
    <t xml:space="preserve">Potrubie z rúrok závitových oceľových bezšvových bežných nízkotlakových DN 25   </t>
  </si>
  <si>
    <t>733111107</t>
  </si>
  <si>
    <t xml:space="preserve">Potrubie z rúrok závitových oceľových bezšvových bežných nízkotlakových DN 40   </t>
  </si>
  <si>
    <t>733111108</t>
  </si>
  <si>
    <t xml:space="preserve">Potrubie z rúrok závitových oceľových bezšvových bežných nízkotlakových DN 50   </t>
  </si>
  <si>
    <t>733125009</t>
  </si>
  <si>
    <t xml:space="preserve">Potrubie z uhlíkovej ocele spájané lisovaním 22x1,5   </t>
  </si>
  <si>
    <t>733125012</t>
  </si>
  <si>
    <t xml:space="preserve">Potrubie z uhlíkovej ocele spájané lisovaním 28x1,5   </t>
  </si>
  <si>
    <t>733125015</t>
  </si>
  <si>
    <t xml:space="preserve">Potrubie z uhlíkovej ocele spájané lisovaním 35x1,5   </t>
  </si>
  <si>
    <t>733125018</t>
  </si>
  <si>
    <t xml:space="preserve">Potrubie z uhlíkovej ocele spájané lisovaním 42x1,5   </t>
  </si>
  <si>
    <t>733125021</t>
  </si>
  <si>
    <t xml:space="preserve">Potrubie z uhlíkovej ocele spájané lisovaním 54x1,5   </t>
  </si>
  <si>
    <t>733167300</t>
  </si>
  <si>
    <t xml:space="preserve">Montáž plasthliníkového potrubia lisovaním D 16x2   </t>
  </si>
  <si>
    <t>3C16006</t>
  </si>
  <si>
    <t xml:space="preserve">HERZ Rúrka plast-hliníková PE-RT 16x2, hr.Al 0,4 mm, s tepelnou izoláciou, hrúbka tepelnej izolácie, 6 mm, v kotúči   </t>
  </si>
  <si>
    <t>733167306</t>
  </si>
  <si>
    <t xml:space="preserve">Montáž plasthliníkového potrubia lisovaním D 20x2   </t>
  </si>
  <si>
    <t>3D20006</t>
  </si>
  <si>
    <t xml:space="preserve">HERZ Rúrka plast-hliníková PE-RT 20x2, hr.Al 0,25 mm, s tepelnou izoláciou, hrúbka tepelnej izolácie, 6 mm, v kotúči   </t>
  </si>
  <si>
    <t>733167309</t>
  </si>
  <si>
    <t xml:space="preserve">Montáž plasthliníkového potrubia lisovaním D 26x3   </t>
  </si>
  <si>
    <t>3D26006</t>
  </si>
  <si>
    <t xml:space="preserve">HERZ Rúrka plast-hliníková PE-RT 26x3, hr.Al 0,25 mm, s tepelnou izoláciou, hrúbka tepelnej izolácie, 6 mm v kotúči   </t>
  </si>
  <si>
    <t>733167354</t>
  </si>
  <si>
    <t xml:space="preserve">Montáž plasthliníkového kolena lisovaním D 20   </t>
  </si>
  <si>
    <t>P712000</t>
  </si>
  <si>
    <t xml:space="preserve">HERZ Tvarovka lis. - koleno 90°, 20 x 2   </t>
  </si>
  <si>
    <t>733167357</t>
  </si>
  <si>
    <t xml:space="preserve">Montáž plasthliníkového kolena lisovaním D 26   </t>
  </si>
  <si>
    <t>P712600</t>
  </si>
  <si>
    <t xml:space="preserve">HERZ Tvarovka lis. - koleno 90°, 26 x 3   </t>
  </si>
  <si>
    <t>P721600</t>
  </si>
  <si>
    <t xml:space="preserve">HERZ Tvarovka lis. - T-kus 16 x 2 rovnoramenný   </t>
  </si>
  <si>
    <t>P722000</t>
  </si>
  <si>
    <t xml:space="preserve">HERZ Tvarovka lis. - T-kus, 20 x 2 rovnoramenný   </t>
  </si>
  <si>
    <t>P722613</t>
  </si>
  <si>
    <t xml:space="preserve">HERZ Tvarovka lis. - T-kus redukovaný, 26 x 3 - 20 x 2 - 16 x 2   </t>
  </si>
  <si>
    <t>P722006</t>
  </si>
  <si>
    <t xml:space="preserve">HERZ Tvarovka lis. - T-kus, 20 x 2 - 26 x 3 - 20 x 2 s vedľajšou vetvou zväčšeného priemeru   </t>
  </si>
  <si>
    <t>P702012</t>
  </si>
  <si>
    <t xml:space="preserve">HERZ Tvarovka lis. závitová - prechod  20 x 2 - R 3/4 vo.z.   </t>
  </si>
  <si>
    <t>733167442</t>
  </si>
  <si>
    <t xml:space="preserve">Montáž plasthliníkového prechodu lisovaním D 26   </t>
  </si>
  <si>
    <t>P702612</t>
  </si>
  <si>
    <t xml:space="preserve">HERZ Tvarovka lis. závitová - prechod  26 x 3 - R 3/4 vo.z.   </t>
  </si>
  <si>
    <t>733169348</t>
  </si>
  <si>
    <t xml:space="preserve">Montáž pripojovacej garnitúry D 16   </t>
  </si>
  <si>
    <t>P711691</t>
  </si>
  <si>
    <t xml:space="preserve">HERZ pripojovacia garnitúra CuMs, 16 x 2 - 15 mm, pre pripojenie vykurovacieho telesa, poniklované,, 300 mm   </t>
  </si>
  <si>
    <t>12555</t>
  </si>
  <si>
    <t xml:space="preserve">Dvojitá rozeta FLAMCO RDC 50, biela   </t>
  </si>
  <si>
    <t>733190107</t>
  </si>
  <si>
    <t xml:space="preserve">Tlaková skúška potrubia z oceľových rúrok závitových   </t>
  </si>
  <si>
    <t>733191301</t>
  </si>
  <si>
    <t xml:space="preserve">Tlaková skúška plastového potrubia do 32 mm   </t>
  </si>
  <si>
    <t>733191401</t>
  </si>
  <si>
    <t xml:space="preserve">Tlaková skúška potrubia z uhlíkovej oceli do D 35 mm   </t>
  </si>
  <si>
    <t>733191402</t>
  </si>
  <si>
    <t xml:space="preserve">Tlaková skúška potrubia z uhlíkovej oceli nad D 35 do 64 mm   </t>
  </si>
  <si>
    <t>998733201</t>
  </si>
  <si>
    <t xml:space="preserve">Presun hmôt pre rozvody potrubia v objektoch výšky do 6 m   </t>
  </si>
  <si>
    <t>734109313</t>
  </si>
  <si>
    <t xml:space="preserve">Montáž merača tepla   </t>
  </si>
  <si>
    <t>187F3085</t>
  </si>
  <si>
    <t xml:space="preserve">Merač tepla SONOMETER 1100, Qn=3,5 m3/h, DN 32, PN 25, M-bus, DANFOSS   </t>
  </si>
  <si>
    <t>734209112</t>
  </si>
  <si>
    <t xml:space="preserve">Montáž závitovej armatúry s 2 závitmi do G 1/2   </t>
  </si>
  <si>
    <t>10017019</t>
  </si>
  <si>
    <t xml:space="preserve">Guľový kohút WATTS MTR KHR 15   </t>
  </si>
  <si>
    <t>734209115</t>
  </si>
  <si>
    <t xml:space="preserve">Montáž závitovej armatúry s 2 závitmi G 1   </t>
  </si>
  <si>
    <t>7613100</t>
  </si>
  <si>
    <t xml:space="preserve">Guľový kohút so zaistením MK 1 pre expanzné nádoby Reflex N+NG, C, F, S, S/V, V   </t>
  </si>
  <si>
    <t>734209118</t>
  </si>
  <si>
    <t xml:space="preserve">Montáž závitovej armatúry s 2 závitmi G 2   </t>
  </si>
  <si>
    <t>10017025</t>
  </si>
  <si>
    <t xml:space="preserve">Guľový kohút WATTS MTR KHR 50   </t>
  </si>
  <si>
    <t>734209126</t>
  </si>
  <si>
    <t xml:space="preserve">Montáž závitovej armatúry s 3 závitmi G 5/4   </t>
  </si>
  <si>
    <t>R303216S3</t>
  </si>
  <si>
    <t xml:space="preserve">Regulačný ventil 3-cestný R 3030-16-S3, DN 32, Belimo   </t>
  </si>
  <si>
    <t>734209145</t>
  </si>
  <si>
    <t xml:space="preserve">Montáž servopohonu   </t>
  </si>
  <si>
    <t>NR24ASR</t>
  </si>
  <si>
    <t xml:space="preserve">Servopohon NR 24A-SR, 0-10V, Belimo   </t>
  </si>
  <si>
    <t>734213250</t>
  </si>
  <si>
    <t xml:space="preserve">Montáž ventilu odvzdušňovacieho závitového automatického G 1/2   </t>
  </si>
  <si>
    <t>10004989</t>
  </si>
  <si>
    <t xml:space="preserve">Automatický odvzdušňovací ventil WATTS MTR INTERVENT IV 15 R   </t>
  </si>
  <si>
    <t>734223152</t>
  </si>
  <si>
    <t xml:space="preserve">Montáž vyvažovacieho ventilu priameho pre kúrenie DN 20   </t>
  </si>
  <si>
    <t>003Z4002</t>
  </si>
  <si>
    <t xml:space="preserve">Manuálny nastavovací (vyvažovací), uzatvárací a merací ventil LENO MSV-BD, DN20, PN 20 s vnútorným, závitom, DANFOSS   </t>
  </si>
  <si>
    <t>734223158</t>
  </si>
  <si>
    <t xml:space="preserve">Montáž vyvažovacieho ventilu priameho pre kúrenie DN 40   </t>
  </si>
  <si>
    <t>003Z4005</t>
  </si>
  <si>
    <t xml:space="preserve">Ručný regulačný(vyvažovací ) ventil s uzatváracou, meracou a vypúšťacou funkciou MSV-BD, DN40, PN, 20 s vnútorným závitom, DANFOSS   </t>
  </si>
  <si>
    <t>734223208</t>
  </si>
  <si>
    <t xml:space="preserve">Montáž termostatickej hlavice kvapalinovej jednoduchej   </t>
  </si>
  <si>
    <t>5102090</t>
  </si>
  <si>
    <t xml:space="preserve">6020-00.500 Termostatická hlavica K s ochranou proti odcudzeniu   </t>
  </si>
  <si>
    <t>Kus</t>
  </si>
  <si>
    <t>734229142</t>
  </si>
  <si>
    <t xml:space="preserve">Montáž ventilu jednorúrkovej horizontálnej sústavy so zmesovačom dvojbodové pripoj.   </t>
  </si>
  <si>
    <t>5117150</t>
  </si>
  <si>
    <t xml:space="preserve">0550-50.000 Vekotec, pripojovacie skrutkovanie pre telesá VK, priame, pripojenie R1/2 (KORADO)   </t>
  </si>
  <si>
    <t>734240000</t>
  </si>
  <si>
    <t xml:space="preserve">Montáž spätnej klapky závitovej G 1/2   </t>
  </si>
  <si>
    <t>0564015</t>
  </si>
  <si>
    <t xml:space="preserve">Spätný ventil WATTS MTR VRY DN 15   </t>
  </si>
  <si>
    <t>734240005</t>
  </si>
  <si>
    <t xml:space="preserve">Montáž spätnej klapky závitovej G 3/4   </t>
  </si>
  <si>
    <t>0564020</t>
  </si>
  <si>
    <t xml:space="preserve">Spätný ventil WATTS MTR VRY DN 20   </t>
  </si>
  <si>
    <t>734240025</t>
  </si>
  <si>
    <t xml:space="preserve">Montáž spätnej klapky závitovej G 2   </t>
  </si>
  <si>
    <t>0564050</t>
  </si>
  <si>
    <t xml:space="preserve">Spätný ventil WATTS MTR VRY DN 50   </t>
  </si>
  <si>
    <t>734291113</t>
  </si>
  <si>
    <t xml:space="preserve">Vypúšťací guľový kohút WATTS MTR KFE 15 SD   </t>
  </si>
  <si>
    <t>734291320</t>
  </si>
  <si>
    <t xml:space="preserve">Montáž filtra závitového G 1/2   </t>
  </si>
  <si>
    <t>10017596</t>
  </si>
  <si>
    <t xml:space="preserve">Filter WATTS MTR SMY DN 15   </t>
  </si>
  <si>
    <t>734291370</t>
  </si>
  <si>
    <t xml:space="preserve">Montáž filtra závitového G 2 PN   </t>
  </si>
  <si>
    <t>10017607</t>
  </si>
  <si>
    <t xml:space="preserve">Filter WATTS MTR SMY DN 50   </t>
  </si>
  <si>
    <t>734424110</t>
  </si>
  <si>
    <t xml:space="preserve">Montáž tlakomera- manometra axiálneho priemer 50 mm   </t>
  </si>
  <si>
    <t>10009464</t>
  </si>
  <si>
    <t xml:space="preserve">Termomanometer axiálny WATTS MTR TMAX 4 - 1/2   </t>
  </si>
  <si>
    <t>10009434</t>
  </si>
  <si>
    <t xml:space="preserve">Spätná klapka k tlakomeru WATTS MTR REM /15   </t>
  </si>
  <si>
    <t>734424130</t>
  </si>
  <si>
    <t xml:space="preserve">Montáž tlakomera - manometra radiálneho priemer 50 mm   </t>
  </si>
  <si>
    <t>10007380</t>
  </si>
  <si>
    <t xml:space="preserve">Tlakomer spodný radiálny WATTS MTR MDR 50/10-1/4   </t>
  </si>
  <si>
    <t>998734201</t>
  </si>
  <si>
    <t xml:space="preserve">Presun hmôt pre armatúry v objektoch výšky do 6 m   </t>
  </si>
  <si>
    <t>735000912</t>
  </si>
  <si>
    <t xml:space="preserve">Vyregulovanie dvojregulačného ventilu s termostatickým ovládaním   </t>
  </si>
  <si>
    <t>735112131</t>
  </si>
  <si>
    <t xml:space="preserve">Montáž hliníkových vykurovacích telies LIPOVICA ORION   </t>
  </si>
  <si>
    <t>OR350/16</t>
  </si>
  <si>
    <t xml:space="preserve">Vykur. teleso hliník. LIPOVICA ORION, spodné pripojenie pravé, 350/16   </t>
  </si>
  <si>
    <t>OR350/20</t>
  </si>
  <si>
    <t xml:space="preserve">Vykur. teleso hliník. LIPOVICA ORION, spodné pripojenie pravé, 350/20   </t>
  </si>
  <si>
    <t>OR500/6</t>
  </si>
  <si>
    <t xml:space="preserve">Vykur. teleso hliník. LIPOVICA ORION, spodné pripojenie pravé, 500/6   </t>
  </si>
  <si>
    <t>OR500/6L</t>
  </si>
  <si>
    <t xml:space="preserve">Vykur. teleso hliník. LIPOVICA ORION, spodné pripojenie ľavé, 500/6-L   </t>
  </si>
  <si>
    <t>OR600/4</t>
  </si>
  <si>
    <t xml:space="preserve">Vykur. teleso hliník. LIPOVICA ORION, spodné pripojenie pravé, 600/4   </t>
  </si>
  <si>
    <t>OR600/6</t>
  </si>
  <si>
    <t xml:space="preserve">Vykur. teleso hliník. LIPOVICA ORION, spodné pripojenie pravé, 600/6   </t>
  </si>
  <si>
    <t>OR600/8</t>
  </si>
  <si>
    <t xml:space="preserve">Vykur. teleso hliník. LIPOVICA ORION, spodné pripojenie pravé, 600/8   </t>
  </si>
  <si>
    <t>OR600/10</t>
  </si>
  <si>
    <t xml:space="preserve">Vykur. teleso hliník. LIPOVICA ORION, spodné pripojenie pravé, 600/10   </t>
  </si>
  <si>
    <t>OR600/4L</t>
  </si>
  <si>
    <t xml:space="preserve">Vykur. teleso hliník. LIPOVICA ORION, spodné pripojenie ľavé, 600/4-L   </t>
  </si>
  <si>
    <t>OR600/6L</t>
  </si>
  <si>
    <t xml:space="preserve">Vykur. teleso hliník. LIPOVICA ORION, spodné pripojenie ľavé, 600/6-L   </t>
  </si>
  <si>
    <t>OR600/10L</t>
  </si>
  <si>
    <t xml:space="preserve">Vykur. teleso hliník. LIPOVICA ORION, spodné pripojenie ľavé, 600/10-L   </t>
  </si>
  <si>
    <t>735128110</t>
  </si>
  <si>
    <t xml:space="preserve">Vykurovacie telesá oceľové článkové tlakové skúšky vodou telies článkových   </t>
  </si>
  <si>
    <t>998735201</t>
  </si>
  <si>
    <t xml:space="preserve">Presun hmôt pre vykurovacie telesá v objektoch výšky do 6 m   </t>
  </si>
  <si>
    <t>767995101</t>
  </si>
  <si>
    <t xml:space="preserve">Montáž ostatných atypických kovových stavebných doplnkových konštrukcií do 5 kg   </t>
  </si>
  <si>
    <t>5539800010</t>
  </si>
  <si>
    <t xml:space="preserve">Závesný systém   </t>
  </si>
  <si>
    <t>998767201</t>
  </si>
  <si>
    <t xml:space="preserve">Presun hmôt pre kovové stavebné doplnkové konštrukcie v objektoch výšky do 6 m   </t>
  </si>
  <si>
    <t>783424140</t>
  </si>
  <si>
    <t xml:space="preserve">Nátery kov.potr.a armatúr syntet. potrubie do DN 50 mm dvojnás. so základným náterom - 105µm   </t>
  </si>
  <si>
    <t>950723100</t>
  </si>
  <si>
    <t xml:space="preserve">Spustenie TČ do prevádzky do 25kW   </t>
  </si>
  <si>
    <t>sub</t>
  </si>
  <si>
    <t>950723119</t>
  </si>
  <si>
    <t xml:space="preserve">Uvedenie úpravne vody do prevádzky   </t>
  </si>
  <si>
    <t>950723150</t>
  </si>
  <si>
    <t xml:space="preserve">Odborná prehliadka tlakových nádob   </t>
  </si>
  <si>
    <t>950723160</t>
  </si>
  <si>
    <t xml:space="preserve">Úradná skúška tlakovej nádoby   </t>
  </si>
  <si>
    <t xml:space="preserve">     Časť: SO01 Zdravotechnika</t>
  </si>
  <si>
    <t xml:space="preserve">   POTRUBNÉ ROZVODY</t>
  </si>
  <si>
    <t xml:space="preserve">   ZTI - VNÚTORNA KANALIZÁCIA</t>
  </si>
  <si>
    <t xml:space="preserve">   ZTI - ZARIAĎOVACIE PREDMETY</t>
  </si>
  <si>
    <t>110011010S00</t>
  </si>
  <si>
    <t xml:space="preserve">Vytýčenie trasy vodovodu, kanalizácie v rovine   </t>
  </si>
  <si>
    <t>km</t>
  </si>
  <si>
    <t>131201101S00</t>
  </si>
  <si>
    <t xml:space="preserve">Hĺbenie jám nezapaž. v horn. tr. 3 do 100 m3   </t>
  </si>
  <si>
    <t>132201202S00</t>
  </si>
  <si>
    <t xml:space="preserve">Hĺbenie rýh šírka do 2 m v horn. tr. 3 nad 100 do 1 000 m3   </t>
  </si>
  <si>
    <t>132201209S00</t>
  </si>
  <si>
    <t xml:space="preserve">Príplatok za lepivosť horniny tr.3 v rýhach š. do 200 cm   </t>
  </si>
  <si>
    <t>162701105S00</t>
  </si>
  <si>
    <t xml:space="preserve">Vodorovné premiestnenie výkopu do 10000 m horn. tr . 1-4   </t>
  </si>
  <si>
    <t>171201201S00</t>
  </si>
  <si>
    <t xml:space="preserve">Uloženie sypaniny na skládku   </t>
  </si>
  <si>
    <t>174101001S00</t>
  </si>
  <si>
    <t xml:space="preserve">Zásyp zhutnený jám, šachiet, rýh, zárezov alebo ok olo objektov do 100 m3   </t>
  </si>
  <si>
    <t>175101101S00</t>
  </si>
  <si>
    <t xml:space="preserve">Obsyp potrubia bez prehodenia sypaniny   </t>
  </si>
  <si>
    <t>451573111S00</t>
  </si>
  <si>
    <t xml:space="preserve">Lôžko pod potrubie, stoky v otv. výk. z piesku a š trkopiesku   </t>
  </si>
  <si>
    <t>805221200S00</t>
  </si>
  <si>
    <t xml:space="preserve">Geodetické zameranie po realizácií   </t>
  </si>
  <si>
    <t>kus</t>
  </si>
  <si>
    <t>230230123</t>
  </si>
  <si>
    <t xml:space="preserve">Príprava na tlakovú skúšku vzduchom a vodou nad 4 MPa   </t>
  </si>
  <si>
    <t>úsek</t>
  </si>
  <si>
    <t>802115063S00</t>
  </si>
  <si>
    <t xml:space="preserve">Montáž elektrotvaroviek W90° koleno PE100 SDR11 D6 3mm   </t>
  </si>
  <si>
    <t>802140063S00</t>
  </si>
  <si>
    <t xml:space="preserve">Montáž USTN prechodka PE/oceľ s vonk. závitom PE10 0 SDR11 D63/2   </t>
  </si>
  <si>
    <t>803221010S00</t>
  </si>
  <si>
    <t xml:space="preserve">Vyhľadávací vodič na potrubí z PVC DN do 150   </t>
  </si>
  <si>
    <t>871211121S00</t>
  </si>
  <si>
    <t xml:space="preserve">Montáž potrubia z tlakových rúrok polyetyl. DN 63   </t>
  </si>
  <si>
    <t>877353123S00</t>
  </si>
  <si>
    <t xml:space="preserve">Montáž tvar. 1-osých na kanaliz. potr. z PVC otv. výk. DN200   </t>
  </si>
  <si>
    <t>892233111S00</t>
  </si>
  <si>
    <t xml:space="preserve">Dezinfekcia vodovodného potrubia DN 40-70   </t>
  </si>
  <si>
    <t>892241111S00</t>
  </si>
  <si>
    <t xml:space="preserve">Tlaková skúška vodov. potrubia DN do 80   </t>
  </si>
  <si>
    <t>899739102S00</t>
  </si>
  <si>
    <t xml:space="preserve">Montáž výstraž PVC fólia-biela vodovod hr.0,2-0,3m m, nad š.30 do 50cm na obsyp   </t>
  </si>
  <si>
    <t>2832F0508S</t>
  </si>
  <si>
    <t xml:space="preserve">Fólia výstražná Biela, šír.300, hr.0,075 mm - 84 30 65   </t>
  </si>
  <si>
    <t>2861D0205S</t>
  </si>
  <si>
    <t xml:space="preserve">Potrubie vodovodné HDPE - 63x5,8 - 2160063   </t>
  </si>
  <si>
    <t>2863A0805S</t>
  </si>
  <si>
    <t xml:space="preserve">Koleno elektrotvarovkové W 90st.612 099 d 63   </t>
  </si>
  <si>
    <t>2863A3505S</t>
  </si>
  <si>
    <t xml:space="preserve">Prechodka PE/oc.USTN 612 586 d 63, R 2   </t>
  </si>
  <si>
    <t>2865A1303S</t>
  </si>
  <si>
    <t xml:space="preserve">Klapka kanalizačné spätná PVC - 200 - 4693   </t>
  </si>
  <si>
    <t>Napojenie</t>
  </si>
  <si>
    <t xml:space="preserve">Napojenie na existujúci rozvod vody   </t>
  </si>
  <si>
    <t>PŠ630</t>
  </si>
  <si>
    <t xml:space="preserve">D+M Plastová šachta 630   </t>
  </si>
  <si>
    <t>979131415S00</t>
  </si>
  <si>
    <t xml:space="preserve">Poplatok za uloženie vykopanej zeminy   </t>
  </si>
  <si>
    <t>583373680S</t>
  </si>
  <si>
    <t xml:space="preserve">Štrkopiesok   </t>
  </si>
  <si>
    <t>998276101S00</t>
  </si>
  <si>
    <t xml:space="preserve">Presun hmôt pre potrubie z rúr plast. a sklolam. v otv. výk.   </t>
  </si>
  <si>
    <t>713463110S00</t>
  </si>
  <si>
    <t xml:space="preserve">Montáž tep.izol.potrubia pod stropom skr.PE(Mirelo n,...)upev.sponou potr.DN 15   </t>
  </si>
  <si>
    <t>713463112S00</t>
  </si>
  <si>
    <t xml:space="preserve">Montáž tep.izol.potrubia pod stropom skr.PE(Mirelo n,...)upev.sponou potr.DN 22   </t>
  </si>
  <si>
    <t>713463113S00</t>
  </si>
  <si>
    <t xml:space="preserve">Montáž tep.izol.potrubia pod stropom skr.PE(Mirelo n,...)upev.sponou potr.DN 25   </t>
  </si>
  <si>
    <t>713463114S00</t>
  </si>
  <si>
    <t xml:space="preserve">Montáž tep.izol.potrubia pod stropom skr.PE(Mirelo n,...)upev.sponou potr.DN 32   </t>
  </si>
  <si>
    <t>998713202S00</t>
  </si>
  <si>
    <t xml:space="preserve">Presun hmôt pre izolácie tepelné v objektoch výšky do 12 m   </t>
  </si>
  <si>
    <t>247461af2_28125T</t>
  </si>
  <si>
    <t xml:space="preserve">Izolácia ARMAFLEX AF2-028 28x12,5 mm   </t>
  </si>
  <si>
    <t>247461af6_18115T</t>
  </si>
  <si>
    <t xml:space="preserve">Izolácia ARMAFLEX AF2-018 18x11,5 mm   </t>
  </si>
  <si>
    <t>247461af6_2212T</t>
  </si>
  <si>
    <t xml:space="preserve">Izolácia ARMAFLEX AF2-022 22x12,0 mm   </t>
  </si>
  <si>
    <t>247461af6_28125T</t>
  </si>
  <si>
    <t>283771t1513T</t>
  </si>
  <si>
    <t xml:space="preserve">Izolácia potrubia TUBOLIT DG 15 x 13 mm   </t>
  </si>
  <si>
    <t>283771t2013T</t>
  </si>
  <si>
    <t xml:space="preserve">Izolácia potrubia TUBOLIT DG 20 x 13 mm   </t>
  </si>
  <si>
    <t>283771t2513T</t>
  </si>
  <si>
    <t xml:space="preserve">Izolácia potrubia TUBOLIT DG 25 x 13 mm   </t>
  </si>
  <si>
    <t>283771t3213T</t>
  </si>
  <si>
    <t xml:space="preserve">Izolácia potrubia TUBOLIT DG 32 x 13 mm   </t>
  </si>
  <si>
    <t>230170003</t>
  </si>
  <si>
    <t xml:space="preserve">Príprava pre skúšku tesnosti DN 100 - 125   </t>
  </si>
  <si>
    <t>230170004</t>
  </si>
  <si>
    <t xml:space="preserve">Príprava pre skúšku tesnosti DN 150 - 200   </t>
  </si>
  <si>
    <t>721152257T00</t>
  </si>
  <si>
    <t xml:space="preserve">Čistiaci kus DN 110 PP HT   </t>
  </si>
  <si>
    <t>7211711091T00</t>
  </si>
  <si>
    <t xml:space="preserve">Potrubie kanal. z PVC-U rúr hrdlových odpadné D 11 0x2,2 v zemi   </t>
  </si>
  <si>
    <t>7211711101T00</t>
  </si>
  <si>
    <t xml:space="preserve">Potrubie kanal. z PVC-U rúr hrdlových odpadné D 12 5x3,2 v zemi   </t>
  </si>
  <si>
    <t>7211711121T00</t>
  </si>
  <si>
    <t xml:space="preserve">Potrubie kanal. z PVC-U rúr hrdlových odpadné D 16 0/3,2 vzemi   </t>
  </si>
  <si>
    <t>7211711131T00</t>
  </si>
  <si>
    <t xml:space="preserve">Potrubie kanal. z PVC-U rúr hrdlových odpadné D 20 0/4,9 v zemi   </t>
  </si>
  <si>
    <t>721173206T00</t>
  </si>
  <si>
    <t xml:space="preserve">Potrubie kanal. z PP (HT) 50x1,8   </t>
  </si>
  <si>
    <t>721173217T00</t>
  </si>
  <si>
    <t xml:space="preserve">Potrubie kanal. z PP (HT) 70x1,9   </t>
  </si>
  <si>
    <t>721173218T00</t>
  </si>
  <si>
    <t xml:space="preserve">Potrubie kanal. z PP (HT) 100   </t>
  </si>
  <si>
    <t>721194105S00</t>
  </si>
  <si>
    <t xml:space="preserve">Vyvedenie a upevnenie kanal. výpustiek D 50x1.8   </t>
  </si>
  <si>
    <t>721194109S00</t>
  </si>
  <si>
    <t xml:space="preserve">Vyvedenie a upevnenie kanal. výpustiek D 110x2.3   </t>
  </si>
  <si>
    <t>721273147T00</t>
  </si>
  <si>
    <t xml:space="preserve">Montáž HL   </t>
  </si>
  <si>
    <t>721290111S00</t>
  </si>
  <si>
    <t xml:space="preserve">Skúška tesnosti kanalizácie vodou do DN 125   </t>
  </si>
  <si>
    <t>721290112S00</t>
  </si>
  <si>
    <t xml:space="preserve">Skúška tesnosti kanalizácie vodou DN 125-200   </t>
  </si>
  <si>
    <t>998721202S00</t>
  </si>
  <si>
    <t xml:space="preserve">Presun hmôt pre vnút. kanalizáciu v objektoch výšk y do 12 m   </t>
  </si>
  <si>
    <t>55162448AT</t>
  </si>
  <si>
    <t xml:space="preserve">HL510N vpust podlahový DN 40/50 mrežka nerez   </t>
  </si>
  <si>
    <t>55162537AT</t>
  </si>
  <si>
    <t xml:space="preserve">HL810 hlavica vetracia strešná DN 110-súprava   </t>
  </si>
  <si>
    <t>722130213S00</t>
  </si>
  <si>
    <t xml:space="preserve">Potrubie vod. z ocel. rúrok závit. pozink. 11353 D N 25   </t>
  </si>
  <si>
    <t>722176731T00</t>
  </si>
  <si>
    <t xml:space="preserve">Potrubie ALPEX - DUO 16x2 mm   </t>
  </si>
  <si>
    <t>722176733T00</t>
  </si>
  <si>
    <t xml:space="preserve">Potrubie ALPEX - DUO 20x2 mm v tyčiach   </t>
  </si>
  <si>
    <t>722176734T00</t>
  </si>
  <si>
    <t xml:space="preserve">Potrubie ALPEX - DUO 26x3 mm v tyčiach   </t>
  </si>
  <si>
    <t>722176735T00</t>
  </si>
  <si>
    <t xml:space="preserve">Potrubie ALPEX - DUO 32x3 mm v tyčiach   </t>
  </si>
  <si>
    <t>722229101S00</t>
  </si>
  <si>
    <t xml:space="preserve">Montáž vodov. armatúr ostatných s 1 závitom G 1/2   </t>
  </si>
  <si>
    <t>722239101S00</t>
  </si>
  <si>
    <t xml:space="preserve">Montáž vodov. armatúr s 2 závitmi G 1/2   </t>
  </si>
  <si>
    <t>722239102S00</t>
  </si>
  <si>
    <t xml:space="preserve">Montáž vodov. armatúr s 2 závitmi G 3/4   </t>
  </si>
  <si>
    <t>722239103S00</t>
  </si>
  <si>
    <t xml:space="preserve">Montáž vodov. armatúr s 2 závitmi G 1   </t>
  </si>
  <si>
    <t>722239104S00</t>
  </si>
  <si>
    <t xml:space="preserve">Montáž vodov. armatúr s 2 závitmi G 5/4   </t>
  </si>
  <si>
    <t>722239105S00</t>
  </si>
  <si>
    <t xml:space="preserve">Montáž vodov. armatúr s 2 závitmi G 6/4   </t>
  </si>
  <si>
    <t>722239106S00</t>
  </si>
  <si>
    <t xml:space="preserve">Montáž vodov. armatúr s 2 závitmi G 2   </t>
  </si>
  <si>
    <t>722254108vT00</t>
  </si>
  <si>
    <t xml:space="preserve">Montáž hydrant. skrine nástennej , vrátane upevňovacích prvkov   </t>
  </si>
  <si>
    <t>súbor</t>
  </si>
  <si>
    <t>722290226S00</t>
  </si>
  <si>
    <t xml:space="preserve">Tlakové skúšky vodov. potrubia závitového do DN 50   </t>
  </si>
  <si>
    <t>722290234S00</t>
  </si>
  <si>
    <t xml:space="preserve">Preplachovanie a dezinfekcia vodov. potrubia do DN 80   </t>
  </si>
  <si>
    <t>998722202S00</t>
  </si>
  <si>
    <t xml:space="preserve">Presun hmôt pre vnút. vodovod v objektoch výšky do 12 m   </t>
  </si>
  <si>
    <t>4223K0102S</t>
  </si>
  <si>
    <t xml:space="preserve">Uzáver guľový voda PERFECTA, FF páčka 3/4- 8363R005   </t>
  </si>
  <si>
    <t>4223K0103S</t>
  </si>
  <si>
    <t xml:space="preserve">Uzáver guľový voda PERFECTA, FF páčka 1- 8363R006   </t>
  </si>
  <si>
    <t>4223K0104S</t>
  </si>
  <si>
    <t xml:space="preserve">Uzáver guľový voda PERFECTA, FF páčka 5/4- 8363R007   </t>
  </si>
  <si>
    <t>4223K0105S</t>
  </si>
  <si>
    <t xml:space="preserve">Uzáver guľový voda PERFECTA, FF páčka 6/4- 8363R008   </t>
  </si>
  <si>
    <t>4223K0106S</t>
  </si>
  <si>
    <t xml:space="preserve">Uzáver guľový voda PERFECTA, FF páčka 2- 8363R009   </t>
  </si>
  <si>
    <t>4223K0422S</t>
  </si>
  <si>
    <t xml:space="preserve">Kohút guľový vypúšťací s páčkou 1/2- 301010102   </t>
  </si>
  <si>
    <t>4228C02114T</t>
  </si>
  <si>
    <t xml:space="preserve">Klapka spätná kontrolovateľná 5/4 ROMA   </t>
  </si>
  <si>
    <t>Soubor</t>
  </si>
  <si>
    <t>4361A0200F76S1AAMT</t>
  </si>
  <si>
    <t xml:space="preserve">Filter F76S-1AAM Jemný filter so spätným preplachom 1   </t>
  </si>
  <si>
    <t>4361P1506S</t>
  </si>
  <si>
    <t xml:space="preserve">Filter závitový 5/4- 08412114   </t>
  </si>
  <si>
    <t>449845131S</t>
  </si>
  <si>
    <t xml:space="preserve">Hadicový naviják HN 25/30   </t>
  </si>
  <si>
    <t>5512H1907S</t>
  </si>
  <si>
    <t xml:space="preserve">Ventil poistný pre TÚV 1/2x3/4 KB-DN 15 - KB15   </t>
  </si>
  <si>
    <t>Honeywell_BA295S1AT</t>
  </si>
  <si>
    <t xml:space="preserve">Bezpečnostná armatúra - oddeľovač prietoku BA295S-1A   </t>
  </si>
  <si>
    <t>Pol__62</t>
  </si>
  <si>
    <t xml:space="preserve">Curkulačné čerpadlo   </t>
  </si>
  <si>
    <t>REFIX</t>
  </si>
  <si>
    <t xml:space="preserve">D+M Expanzná nádoba Refix DD 33/10   </t>
  </si>
  <si>
    <t>725116241S00</t>
  </si>
  <si>
    <t xml:space="preserve">Montáž predstenového systému záchodov do ľahkých s tien s kovovou konštrukciou   </t>
  </si>
  <si>
    <t>725119109.S</t>
  </si>
  <si>
    <t xml:space="preserve">Montáž tlakového tlačidlového splachovača   </t>
  </si>
  <si>
    <t>725119213S00</t>
  </si>
  <si>
    <t xml:space="preserve">Montáž záchodových mís závesných   </t>
  </si>
  <si>
    <t>725119309S00</t>
  </si>
  <si>
    <t xml:space="preserve">Príplatok za použitie silikónového tmelu 0,30 kg/k us   </t>
  </si>
  <si>
    <t>725129202S00</t>
  </si>
  <si>
    <t xml:space="preserve">Montáž pisoárov keramických   </t>
  </si>
  <si>
    <t>725131431S00</t>
  </si>
  <si>
    <t xml:space="preserve">Montáž predstenového systému pisoárov do ľahkých s tien s kovovou konštrukciou   </t>
  </si>
  <si>
    <t>725211231S00</t>
  </si>
  <si>
    <t xml:space="preserve">Montáž predstenového systému umývadiel do ľahkých stien s kovovou konštrukciou   </t>
  </si>
  <si>
    <t>725219401S00</t>
  </si>
  <si>
    <t xml:space="preserve">Montáž umývadiel keramických so záp. uzáv. na skru tky   </t>
  </si>
  <si>
    <t>725291112.S</t>
  </si>
  <si>
    <t xml:space="preserve">Montáž záchodového sedadla s poklopom   </t>
  </si>
  <si>
    <t>642340001300.S</t>
  </si>
  <si>
    <t xml:space="preserve">Inštalačná súprava pre klozet   </t>
  </si>
  <si>
    <t>273110000100.S</t>
  </si>
  <si>
    <t xml:space="preserve">Manžeta tesniaca gumová na WC, DN 60, 34x45 mm   </t>
  </si>
  <si>
    <t>642520000300.S</t>
  </si>
  <si>
    <t xml:space="preserve">Súprava inštalačná pre bidety, výlevky, pisoáre   </t>
  </si>
  <si>
    <t>642150003200.S</t>
  </si>
  <si>
    <t xml:space="preserve">Súprava inštalačná pre umývadlá   </t>
  </si>
  <si>
    <t>725339101S00</t>
  </si>
  <si>
    <t xml:space="preserve">Montáž výleviek keramic., liat, a i. hmoty bez výt ok armat. a splach nádrže   </t>
  </si>
  <si>
    <t>725819402S00</t>
  </si>
  <si>
    <t xml:space="preserve">Montáž ventilov rohových G 1/2   </t>
  </si>
  <si>
    <t>725829601S00</t>
  </si>
  <si>
    <t xml:space="preserve">Montáž batérie umývadlovej jednopákovej do 1 otvor u   </t>
  </si>
  <si>
    <t>725829801S00</t>
  </si>
  <si>
    <t xml:space="preserve">Montáž batérie drezovej 1-pákovej nástennej   </t>
  </si>
  <si>
    <t>725849201S00</t>
  </si>
  <si>
    <t xml:space="preserve">Montáž batérií sprch. násten. s pevnou výškou   </t>
  </si>
  <si>
    <t>725869101S00</t>
  </si>
  <si>
    <t xml:space="preserve">Montáž zápach. uzávierok umývadlových D 40   </t>
  </si>
  <si>
    <t>998725203S00</t>
  </si>
  <si>
    <t xml:space="preserve">Presun hmôt pre zariaď. predmety v objektoch výšky do 24 m   </t>
  </si>
  <si>
    <t>4223K0721S</t>
  </si>
  <si>
    <t xml:space="preserve">Ventil rohový s filtrom 1/2x3/8 - 70872101   </t>
  </si>
  <si>
    <t>6427A0101S</t>
  </si>
  <si>
    <t xml:space="preserve">Výlevka MIRA 5104.6, biela   </t>
  </si>
  <si>
    <t>725249107S00</t>
  </si>
  <si>
    <t xml:space="preserve">D+M Sprchový žľab s roštom + zástena   </t>
  </si>
  <si>
    <t>A_A410T</t>
  </si>
  <si>
    <t xml:space="preserve">Alcaplast Zápachový uzáver A410   </t>
  </si>
  <si>
    <t>2865539800030</t>
  </si>
  <si>
    <t xml:space="preserve">Doplnkové konštrukcie - závesy a konzoly pre uloženie potrubia   </t>
  </si>
  <si>
    <t>DUofix_PisoárT</t>
  </si>
  <si>
    <t xml:space="preserve">DUOFIX pre pisoáre (Universal) NEW 111.616.00.1   </t>
  </si>
  <si>
    <t>Duofix_UT</t>
  </si>
  <si>
    <t xml:space="preserve">DUOFIX pre umývadlo 111.430.00.1   </t>
  </si>
  <si>
    <t>Duofix_WCiT</t>
  </si>
  <si>
    <t xml:space="preserve">DUOFIX pre wc závesné pre invalidov111.375.00.5   </t>
  </si>
  <si>
    <t>Duofix_WCT</t>
  </si>
  <si>
    <t xml:space="preserve">DUOFIX pre wc závesné 111.300.00.5   </t>
  </si>
  <si>
    <t>J813714T</t>
  </si>
  <si>
    <t xml:space="preserve">Umývadlo keramické zdravotné Jika MIO 813714   </t>
  </si>
  <si>
    <t>J81438T</t>
  </si>
  <si>
    <t xml:space="preserve">Umývadlo keramické JIKA Lyra plus 55 cm   </t>
  </si>
  <si>
    <t>J8430700004831T</t>
  </si>
  <si>
    <t xml:space="preserve">Pisoár GOLEM , 8.4307.0.000.483.1   </t>
  </si>
  <si>
    <t>K378410575T</t>
  </si>
  <si>
    <t xml:space="preserve">Batéria sprchová   </t>
  </si>
  <si>
    <t>K379240575T</t>
  </si>
  <si>
    <t xml:space="preserve">Batéria drezová nástenná   </t>
  </si>
  <si>
    <t>K90111T</t>
  </si>
  <si>
    <t xml:space="preserve">Doska toaletná KOLO Rekord, K90111   </t>
  </si>
  <si>
    <t>K93100T</t>
  </si>
  <si>
    <t xml:space="preserve">WC závesné KOLO Rekord, K93100   </t>
  </si>
  <si>
    <t>M30119000T</t>
  </si>
  <si>
    <t xml:space="preserve">WC sedadlo pre telesne postihnutých Kolo Nova Pro, M30119000   </t>
  </si>
  <si>
    <t>M33520000T</t>
  </si>
  <si>
    <t xml:space="preserve">WC závesné pre telesne postihnutých KOLO Nova Pro, M33520000   </t>
  </si>
  <si>
    <t>S_SLZ01YT</t>
  </si>
  <si>
    <t xml:space="preserve">Sanela Napájací zdroj SLZ 01Y, SLZ 01Y   </t>
  </si>
  <si>
    <t>Sanela_SLU01NT</t>
  </si>
  <si>
    <t xml:space="preserve">Sanela Automatická umývadlová batéria s elektronikou ALS pre jednu vodu SLU 01N   </t>
  </si>
  <si>
    <t>Sigma20bielaT</t>
  </si>
  <si>
    <t xml:space="preserve">Ovládacie tlačidlo Sigma 20 115.882.KJ.1   </t>
  </si>
  <si>
    <t xml:space="preserve">     Časť: SO01 Elektroinštalácie</t>
  </si>
  <si>
    <t xml:space="preserve">   M-21 ELEKTROMONTÁŽE</t>
  </si>
  <si>
    <t>Pol.001</t>
  </si>
  <si>
    <t xml:space="preserve">Uzemňovacie vedenie v zemi FeZn vrátane izolácie spojov   </t>
  </si>
  <si>
    <t>Pol.002</t>
  </si>
  <si>
    <t xml:space="preserve">Pásovina uzemňovacia FeZn 30 x 4 mm   </t>
  </si>
  <si>
    <t>Pol.003</t>
  </si>
  <si>
    <t xml:space="preserve">Uzemňovacie vedenie kruhovým vodičom z pozinkovanej ocele potiahnutým plastom D10   </t>
  </si>
  <si>
    <t>Pol.004</t>
  </si>
  <si>
    <t xml:space="preserve">Drôt bleskozvodový izolovaný z pozinkovanej ocele označenie  O 10 TeZn PVC   </t>
  </si>
  <si>
    <t>Pol.005</t>
  </si>
  <si>
    <t xml:space="preserve">Uzemňovacie vedenie kruhovým vodičom z hliníku potiahnutým plastom D 8   </t>
  </si>
  <si>
    <t>Pol.006</t>
  </si>
  <si>
    <t xml:space="preserve">Drôt bleskozvodový izolovaný zliatina AlMgSi označenie O 8 Al PVC   </t>
  </si>
  <si>
    <t>Pol.007</t>
  </si>
  <si>
    <t xml:space="preserve">Svorka FeZn pripojovacia SP 2 - rýchlospojka   </t>
  </si>
  <si>
    <t>Pol.008</t>
  </si>
  <si>
    <t xml:space="preserve">Svorka FeZn pripájaca označenie SP 2 - rýchlospojka   </t>
  </si>
  <si>
    <t>Pol.009</t>
  </si>
  <si>
    <t xml:space="preserve">Vrty pre kotvy do betónu s vyplnením epoxidovým tmelom, priemeru 14 mm, hĺbky 110 mm   </t>
  </si>
  <si>
    <t>Pol.010</t>
  </si>
  <si>
    <t xml:space="preserve">Protipožiarna skrutkovacia kotva   </t>
  </si>
  <si>
    <t>Pol.011</t>
  </si>
  <si>
    <t xml:space="preserve">Protipožiarna kotva skrutkovacia d 7,5x50 mm   </t>
  </si>
  <si>
    <t>Pol.012</t>
  </si>
  <si>
    <t xml:space="preserve">Svorka FeZn univerzálna SU, SU A-B, napr. rýchlospojka Vario   </t>
  </si>
  <si>
    <t>Pol.013</t>
  </si>
  <si>
    <t xml:space="preserve">Svorka FeZn, napr. rýchlospojka Vario (pozinkovaná), 249 B ST   </t>
  </si>
  <si>
    <t>Pol.014</t>
  </si>
  <si>
    <t xml:space="preserve">Tvarovanie bleskozvodného vedenia   </t>
  </si>
  <si>
    <t>Pol.015</t>
  </si>
  <si>
    <t>Uzemňovacie vedenie na povrchu zliatina AlMgSi (M)</t>
  </si>
  <si>
    <t>Pol.016</t>
  </si>
  <si>
    <t>Podpery vedenia zliatina AlMgSi na plochú strechu PV21</t>
  </si>
  <si>
    <t>Pol.017</t>
  </si>
  <si>
    <t xml:space="preserve">Štítok orientačný na zvody, napr. OBO 3049256 Číselný štítok 311 N-ALU 8-10   </t>
  </si>
  <si>
    <t>Pol.020</t>
  </si>
  <si>
    <t xml:space="preserve">Zlepšenie vodivosti zeme   </t>
  </si>
  <si>
    <t>Pol.021</t>
  </si>
  <si>
    <t xml:space="preserve">Nekorodujúci ekologický gél na na zlepšenie vodivosti uzemnenia - napr. AT-10L Conductiver plus ( bal. 5 kg )   </t>
  </si>
  <si>
    <t>Pol.022</t>
  </si>
  <si>
    <t>Svorka FeZn skúšobná SZ   M</t>
  </si>
  <si>
    <t>Pol.023</t>
  </si>
  <si>
    <t>Svorka FeZn skúšobná, napr. 223 O DIN ZN   D</t>
  </si>
  <si>
    <t>Pol.034</t>
  </si>
  <si>
    <t>Pol.035</t>
  </si>
  <si>
    <t>Revízne dvierka   M</t>
  </si>
  <si>
    <t>Pol.036</t>
  </si>
  <si>
    <t>Revízne dvierka, napr. OBO 5106133 - 5800 VZ   D</t>
  </si>
  <si>
    <t>Pol.037</t>
  </si>
  <si>
    <t xml:space="preserve">Protikorózny náter zvodového vodiča a spojovacích svoriek   </t>
  </si>
  <si>
    <t>Pol.038</t>
  </si>
  <si>
    <t xml:space="preserve">Asfaltový antikorózny lak, napr. Paramo Konkor 500   </t>
  </si>
  <si>
    <t>Pol.039</t>
  </si>
  <si>
    <t>Pol.104</t>
  </si>
  <si>
    <t>Ústredňa HSP s príslušenstvom  (skolský rozhlas)   D</t>
  </si>
  <si>
    <t>Pol.105</t>
  </si>
  <si>
    <t>Ústredňa HSP s príslušenstvom  (skolský rozhlas)   M</t>
  </si>
  <si>
    <t>Pol.040</t>
  </si>
  <si>
    <t xml:space="preserve">Montáž svietidla   </t>
  </si>
  <si>
    <t>Pol.041</t>
  </si>
  <si>
    <t xml:space="preserve">Montáž a zapojenie stropného LED svietidla 3 400lm, 36W   </t>
  </si>
  <si>
    <t>Pol.042</t>
  </si>
  <si>
    <t xml:space="preserve">LED svietidlo stropné 3400lm 36W   </t>
  </si>
  <si>
    <t>Pol.043</t>
  </si>
  <si>
    <t xml:space="preserve">Zapojenie svietidla núdzového na stenu   </t>
  </si>
  <si>
    <t>Pol.044</t>
  </si>
  <si>
    <t xml:space="preserve">Svietidlo núdzové na stenu   </t>
  </si>
  <si>
    <t>Pol.045</t>
  </si>
  <si>
    <t xml:space="preserve">Zapojenie svietidla núdzového do stropu   </t>
  </si>
  <si>
    <t>Pol.046</t>
  </si>
  <si>
    <t xml:space="preserve">Svietidlo núdzové do stopu   </t>
  </si>
  <si>
    <t>Pol.047</t>
  </si>
  <si>
    <t xml:space="preserve">Montáž a zapojenie svietidla LED na strop / stenu 1530lm / 18 W / IP20   </t>
  </si>
  <si>
    <t>Pol.048</t>
  </si>
  <si>
    <t xml:space="preserve">Svietidlo LED na strop/stenu 1530m/ 18W/IP20   </t>
  </si>
  <si>
    <t>Pol.049</t>
  </si>
  <si>
    <t xml:space="preserve">Montáž a zapojenie svietidla LED na strop 10 W / IP20   </t>
  </si>
  <si>
    <t>Pol.050</t>
  </si>
  <si>
    <t xml:space="preserve">LED svietidlo stropné 10W   </t>
  </si>
  <si>
    <t>Pol.051</t>
  </si>
  <si>
    <t xml:space="preserve">Zapojenie svietidla so sklenným krytom na strop/na stenu s pohybovým spínačom   </t>
  </si>
  <si>
    <t>Pol.052</t>
  </si>
  <si>
    <t xml:space="preserve">Svietidlo so sklenným krytom na strop/na stenu s pohybovým spínačom   </t>
  </si>
  <si>
    <t>Pol.053</t>
  </si>
  <si>
    <t xml:space="preserve">Montáž a zapojenie svietidla LED na strop/stenu 1020lm/ 12W/IP20   </t>
  </si>
  <si>
    <t>Pol.054</t>
  </si>
  <si>
    <t xml:space="preserve">Svietidlo LED na strop/stenu 1020lm/ 12W/IP20   </t>
  </si>
  <si>
    <t>Pol.055</t>
  </si>
  <si>
    <t xml:space="preserve">Spínače snímač pohybu do stropu   </t>
  </si>
  <si>
    <t>Pol.056</t>
  </si>
  <si>
    <t xml:space="preserve">Snímač pohybu stropný 360°   </t>
  </si>
  <si>
    <t>Pol.057</t>
  </si>
  <si>
    <t xml:space="preserve">Domová zásuvka polozapustená alebo zapustená 250 V / 16A, vrátane zapojenia 2P + PE   </t>
  </si>
  <si>
    <t>Pol.058</t>
  </si>
  <si>
    <t xml:space="preserve">Rámik, napr. Valena Life jednoduchý biely, LEGRAND   </t>
  </si>
  <si>
    <t>Pol.059</t>
  </si>
  <si>
    <t xml:space="preserve">Zásuvka 230V, napr. Valena Life jednonásobná, radenie 2P+T, s detskou ochranou, biela, LEGRAND   </t>
  </si>
  <si>
    <t>Pol.060</t>
  </si>
  <si>
    <t xml:space="preserve">Zásuvka na povrchovú montáž IP 44, 250V / 16A, vrátane zapojenia 2P + PE   </t>
  </si>
  <si>
    <t>Pol.061</t>
  </si>
  <si>
    <t xml:space="preserve">Zásuvka jednonásobná, radenie 2P + PE, IP44, napr. Praktik na povrch, biela   </t>
  </si>
  <si>
    <t>Pol.062</t>
  </si>
  <si>
    <t xml:space="preserve">Montáž zásuvky 2xRJ45 pod omietku   </t>
  </si>
  <si>
    <t>Pol.063</t>
  </si>
  <si>
    <t xml:space="preserve">Zásuvkový modul 2xRJ45/s, Cat.6A, napr. 601150+KEJ-C6A-S-10G(2), KELine do rámika Valena, biely   </t>
  </si>
  <si>
    <t>Pol.064</t>
  </si>
  <si>
    <t xml:space="preserve">Spínač polozapustený a zapustený vrátane zapojenia sériový - radenie 5   </t>
  </si>
  <si>
    <t>Pol.065</t>
  </si>
  <si>
    <t xml:space="preserve">Spínač sériový polozapustený a zapustený, radenie č.5, napr. Valena Life biely, LEGRAND   </t>
  </si>
  <si>
    <t>Pol.066</t>
  </si>
  <si>
    <t>Pol.067</t>
  </si>
  <si>
    <t xml:space="preserve">Spínač polozapustený a zapustený vrátane zapojenia stried.prep.- radenie 6   </t>
  </si>
  <si>
    <t>Pol.068</t>
  </si>
  <si>
    <t xml:space="preserve">Prepínač striedavý polozapustený a zapustený, radenie č.6, napr. Valena Life biely, LEGRAND   </t>
  </si>
  <si>
    <t>Pol.069</t>
  </si>
  <si>
    <t>Pol.070</t>
  </si>
  <si>
    <t xml:space="preserve">Spínač polozapustený a zapustený vrátane zapojenia krížový prep.- radenie 7   </t>
  </si>
  <si>
    <t>Pol.071</t>
  </si>
  <si>
    <t xml:space="preserve">Prepínač krížový polozapustený a zapustený, radenie č.7, napr. Valena Life biely, LEGRAND   </t>
  </si>
  <si>
    <t>Pol.072</t>
  </si>
  <si>
    <t>Pol.073</t>
  </si>
  <si>
    <t xml:space="preserve">Jednopólové tlačítko - radenie 1/0, polozapustené a zapustené, vrátane zapojenia   </t>
  </si>
  <si>
    <t>Pol.074</t>
  </si>
  <si>
    <t xml:space="preserve">Ovládač prístroj polozapustený a zapustený, radenie 1/0, kryt   </t>
  </si>
  <si>
    <t>Pol.075</t>
  </si>
  <si>
    <t>Pol.076</t>
  </si>
  <si>
    <t xml:space="preserve">Spínač žaluziový ovládač tlačítkový   </t>
  </si>
  <si>
    <t>Pol.077</t>
  </si>
  <si>
    <t xml:space="preserve">Rámik jednoduchý pre spínače a zásuvky   </t>
  </si>
  <si>
    <t>Pol.078</t>
  </si>
  <si>
    <t xml:space="preserve">Ovládač žalúzií, napr. Valena Life biely, LEGRAND   </t>
  </si>
  <si>
    <t>Pol.079</t>
  </si>
  <si>
    <t xml:space="preserve">Krabica podlahová   </t>
  </si>
  <si>
    <t>Pol.080</t>
  </si>
  <si>
    <t xml:space="preserve">Krabica podlahová, napr. LE088090   </t>
  </si>
  <si>
    <t>Pol.081</t>
  </si>
  <si>
    <t xml:space="preserve">Krabica podlahová, napr. LE088091   </t>
  </si>
  <si>
    <t>Pol.082</t>
  </si>
  <si>
    <t xml:space="preserve">Sada nivelačná (4 ks) SN   </t>
  </si>
  <si>
    <t>Pol.083</t>
  </si>
  <si>
    <t xml:space="preserve">Krabica prístrojová do podlahovej krabice   </t>
  </si>
  <si>
    <t>Pol.084</t>
  </si>
  <si>
    <t xml:space="preserve">Jednotka pristrojová do podlahovej krabice, napr. LE088120   </t>
  </si>
  <si>
    <t>Pol.085</t>
  </si>
  <si>
    <t xml:space="preserve">Jednotka pristrojová do podlahovej krabice, napr. LE088121   </t>
  </si>
  <si>
    <t>Pol.086</t>
  </si>
  <si>
    <t xml:space="preserve">Kryt podlahového boxu   </t>
  </si>
  <si>
    <t>Pol.087</t>
  </si>
  <si>
    <t xml:space="preserve">Bezrámčekový kryt, napr. LE088103   </t>
  </si>
  <si>
    <t>Pol.088</t>
  </si>
  <si>
    <t xml:space="preserve">Krycia doska, napr. LE088145   </t>
  </si>
  <si>
    <t>Pol.089</t>
  </si>
  <si>
    <t xml:space="preserve">Bezrámčekový kryt, napr. LE088104   </t>
  </si>
  <si>
    <t>Pol.090</t>
  </si>
  <si>
    <t xml:space="preserve">Krycia doska, napr. LE088146   </t>
  </si>
  <si>
    <t>Pol.091</t>
  </si>
  <si>
    <t>Pol.092</t>
  </si>
  <si>
    <t xml:space="preserve">Zásuvka 230V do podlahového boxu, napr. LE Mosaic 077301   </t>
  </si>
  <si>
    <t>Pol.093</t>
  </si>
  <si>
    <t xml:space="preserve">Montáž dátovej zásuvky do podlahového boxu   </t>
  </si>
  <si>
    <t>Pol.094</t>
  </si>
  <si>
    <t xml:space="preserve">Dátová zásuvka, napr. LE076562   </t>
  </si>
  <si>
    <t>Pol.095</t>
  </si>
  <si>
    <t xml:space="preserve">Meranie certifikácie cat.6A, vystavenie protokolu   </t>
  </si>
  <si>
    <t>Pol.097</t>
  </si>
  <si>
    <t xml:space="preserve">Káblový žľab š 200 pozink. vrátane príslušenstva, veka a podpery   </t>
  </si>
  <si>
    <t>Pol.098</t>
  </si>
  <si>
    <t xml:space="preserve">Káblový žľab š 200 z pozinkovanej ocele vrátane príslušenstva, veka a podpery   </t>
  </si>
  <si>
    <t>Pol.099</t>
  </si>
  <si>
    <t xml:space="preserve">Káblový žľab š 400, pozink., vrátane príslušenstva, veka a podpery   </t>
  </si>
  <si>
    <t>Pol.100</t>
  </si>
  <si>
    <t xml:space="preserve">Káblový žľab š 400 z pozinkovanej ocele vrátane príslušenstva, veka a podpery   </t>
  </si>
  <si>
    <t>Pol.101</t>
  </si>
  <si>
    <t xml:space="preserve">Káblový žľab š 600, pozink., vrátane príslušenstva, veka a podpery   </t>
  </si>
  <si>
    <t>Pol.102</t>
  </si>
  <si>
    <t xml:space="preserve">Káblový žľab š 600 z pozinkovanej ocele vrátane príslušenstva, veka a podpery   </t>
  </si>
  <si>
    <t>Pol.103</t>
  </si>
  <si>
    <t xml:space="preserve">Vypínač 400V/25A zapustený   </t>
  </si>
  <si>
    <t xml:space="preserve">Vypínač 230V/20A zapustený   </t>
  </si>
  <si>
    <t>Pol.106</t>
  </si>
  <si>
    <t>Pol.107</t>
  </si>
  <si>
    <t xml:space="preserve">Zásuvková kombinácia na povrch 2x230V/16A 1x400V/16A   </t>
  </si>
  <si>
    <t>Pol.108</t>
  </si>
  <si>
    <t>Pol.109</t>
  </si>
  <si>
    <t xml:space="preserve">Tlačidlo Cental Stop   </t>
  </si>
  <si>
    <t>Pol.110</t>
  </si>
  <si>
    <t>Pol.111</t>
  </si>
  <si>
    <t xml:space="preserve">Tlačidlo Total Stop   </t>
  </si>
  <si>
    <t>Pol.112</t>
  </si>
  <si>
    <t>Pol.113</t>
  </si>
  <si>
    <t>Pol.114</t>
  </si>
  <si>
    <t>Pol.115</t>
  </si>
  <si>
    <t>Pol.116</t>
  </si>
  <si>
    <t>Pol.117</t>
  </si>
  <si>
    <t>Pol.118</t>
  </si>
  <si>
    <t>Pol.119</t>
  </si>
  <si>
    <t>Pol.120</t>
  </si>
  <si>
    <t>Pol.121</t>
  </si>
  <si>
    <t>Pol.122</t>
  </si>
  <si>
    <t>Pol.123</t>
  </si>
  <si>
    <t xml:space="preserve">Záverečné meranie rozhlas.zariad.200 W s meraním ZR,meranie charakteristík,vyprac.protokolu   </t>
  </si>
  <si>
    <t>Pol.124</t>
  </si>
  <si>
    <t xml:space="preserve">Kábel medený uložený pevne CYKY 450/750 V 3x1,5   </t>
  </si>
  <si>
    <t>Pol.125</t>
  </si>
  <si>
    <t xml:space="preserve">Kábel medený CYKY 3x1,5 mm2   </t>
  </si>
  <si>
    <t>Pol.126</t>
  </si>
  <si>
    <t xml:space="preserve">Kábel medený CYKY 450/750 V uložený pevne 5x1,5 mm2   </t>
  </si>
  <si>
    <t>Pol.127</t>
  </si>
  <si>
    <t xml:space="preserve">Kábel medený CYKY 5x1,5 mm2   </t>
  </si>
  <si>
    <t>Pol.128</t>
  </si>
  <si>
    <t xml:space="preserve">Kábel medený CYKY 450/750 V uložený pevne 3x2,5 mm2   </t>
  </si>
  <si>
    <t>Pol.129</t>
  </si>
  <si>
    <t xml:space="preserve">Kábel medený CYKY 3x2,5 mm2   </t>
  </si>
  <si>
    <t>Pol.130</t>
  </si>
  <si>
    <t xml:space="preserve">Kábel medený CYKY 450/750 V uložený pevne 5x2,5 mm2   </t>
  </si>
  <si>
    <t>Pol.131</t>
  </si>
  <si>
    <t xml:space="preserve">Kábel medený CYKY 5x2,5 mm2   </t>
  </si>
  <si>
    <t>Pol.132</t>
  </si>
  <si>
    <t xml:space="preserve">Kábel medený CYKY 450/750 V uložený pevne 5x4 mm2   </t>
  </si>
  <si>
    <t>Pol.133</t>
  </si>
  <si>
    <t xml:space="preserve">Kábel medený CYKY 5x4 mm2   </t>
  </si>
  <si>
    <t>Pol.134</t>
  </si>
  <si>
    <t xml:space="preserve">Kábel medený CYKY 450/750 V uložený pevne 5x10 mm2   </t>
  </si>
  <si>
    <t>Pol.135</t>
  </si>
  <si>
    <t xml:space="preserve">Kábel medený CYKY 5x10 mm2   </t>
  </si>
  <si>
    <t>Pol.136</t>
  </si>
  <si>
    <t xml:space="preserve">Kábel medený 1-CYKY 0,6/1kV uložený voľne 4x50 mm2   </t>
  </si>
  <si>
    <t>Pol.137</t>
  </si>
  <si>
    <t xml:space="preserve">Kábel medený 1-CYKY 4x50 mm2   </t>
  </si>
  <si>
    <t>Pol.138</t>
  </si>
  <si>
    <t xml:space="preserve">Kábel FTP   </t>
  </si>
  <si>
    <t>Pol.139</t>
  </si>
  <si>
    <t xml:space="preserve">Kábel medený dátový UTP-AWG LSOH 4x2x23 mm2   </t>
  </si>
  <si>
    <t>Pol.140</t>
  </si>
  <si>
    <t xml:space="preserve">Kábel repro 2x1,5 s tienením   </t>
  </si>
  <si>
    <t>Pol.141</t>
  </si>
  <si>
    <t>Pol.142</t>
  </si>
  <si>
    <t xml:space="preserve">Vodič CYA 6 žltozelený   </t>
  </si>
  <si>
    <t>Pol.143</t>
  </si>
  <si>
    <t>Pol.144</t>
  </si>
  <si>
    <t xml:space="preserve">I-Trubka FXP 20 (750 N)   </t>
  </si>
  <si>
    <t>Pol.145</t>
  </si>
  <si>
    <t>Pol.146</t>
  </si>
  <si>
    <t xml:space="preserve">I-Trubka FXP 25 (750 N)   </t>
  </si>
  <si>
    <t>Pol.147</t>
  </si>
  <si>
    <t>Pol.148</t>
  </si>
  <si>
    <t xml:space="preserve">I-Trubka FXP 32 (750 N)   </t>
  </si>
  <si>
    <t>Pol.149</t>
  </si>
  <si>
    <t>Pol.150</t>
  </si>
  <si>
    <t xml:space="preserve">Káblové príchytky, káblové spony na strop Obo Bettermann (typ podľa potreby)   </t>
  </si>
  <si>
    <t>Pol.151</t>
  </si>
  <si>
    <t xml:space="preserve">Svorka na potrubie Bernard vrátane pásika Cu   </t>
  </si>
  <si>
    <t>Pol.152</t>
  </si>
  <si>
    <t xml:space="preserve">Svorka uzemňovacia Bernard ZSA 16   </t>
  </si>
  <si>
    <t>Pol.153</t>
  </si>
  <si>
    <t xml:space="preserve">Páska CU, bleskozvodný a uzemňovací materiál, dĺžka 0,75 m   </t>
  </si>
  <si>
    <t>Pol.154</t>
  </si>
  <si>
    <t xml:space="preserve">Svorkovnica vyrovnania potenciálu - SVP   </t>
  </si>
  <si>
    <t>Pol.155</t>
  </si>
  <si>
    <t>Pol.156</t>
  </si>
  <si>
    <t xml:space="preserve">Hlavná svorkovnica vyrovnania potenciálu -  HUS   </t>
  </si>
  <si>
    <t>Pol.157</t>
  </si>
  <si>
    <t>Pol.158</t>
  </si>
  <si>
    <t xml:space="preserve">Vodotesný prechod cez stenu Raychem   </t>
  </si>
  <si>
    <t>Pol.159</t>
  </si>
  <si>
    <t>Pol.160</t>
  </si>
  <si>
    <t xml:space="preserve">Ukončenie vodičov v rozvádzačoch vrátane zapojenia a vodičovej koncovky do 2,5 mm2   </t>
  </si>
  <si>
    <t>Pol.161</t>
  </si>
  <si>
    <t xml:space="preserve">Ukončenie vodičov v rozvádzačoch vrátane zapojenia a vodičovej koncovky do 6 mm2   </t>
  </si>
  <si>
    <t>Pol.162</t>
  </si>
  <si>
    <t xml:space="preserve">Ukončenie vodičov v rozvádzačoch vrátane zapojenia a vodičovej koncovky do 16 mm2   </t>
  </si>
  <si>
    <t>Pol.163</t>
  </si>
  <si>
    <t xml:space="preserve">Ukončenie vodičov v rozvádzačoch vrátane zapojenia a vodičovej koncovky do 50 mm2   </t>
  </si>
  <si>
    <t>Pol.164</t>
  </si>
  <si>
    <t xml:space="preserve">Ukončenie celoplastových káblov zmrašťovacou záklopkou alebo páskou do 4 x 10 mm2   </t>
  </si>
  <si>
    <t>Pol.165</t>
  </si>
  <si>
    <t xml:space="preserve">Ukončenie celoplastových káblov zmrašťovacou záklopkou alebo páskou do 4 x 50 mm2   </t>
  </si>
  <si>
    <t>Pol.166</t>
  </si>
  <si>
    <t xml:space="preserve">Doplnenie štítku na jednotlivý kábel označovací   </t>
  </si>
  <si>
    <t>Pol.167</t>
  </si>
  <si>
    <t>Dátový rozvádzač - RACK   D</t>
  </si>
  <si>
    <t>Pol.168</t>
  </si>
  <si>
    <t>Dátový rozvádzač - RACK   M</t>
  </si>
  <si>
    <t>Pol.169</t>
  </si>
  <si>
    <t>Rozvádzač R1   D</t>
  </si>
  <si>
    <t>Pol.170</t>
  </si>
  <si>
    <t>Rozvádzač R1   M</t>
  </si>
  <si>
    <t>Pol.171</t>
  </si>
  <si>
    <t>Rozvádzač RH   D</t>
  </si>
  <si>
    <t>Pol.172</t>
  </si>
  <si>
    <t>Rozvádzač RH   M</t>
  </si>
  <si>
    <t>Pol.173</t>
  </si>
  <si>
    <t xml:space="preserve">Pomocný a spojovací materiál 3 %   </t>
  </si>
  <si>
    <t>Pol.174</t>
  </si>
  <si>
    <t xml:space="preserve">Koordinácia 2%   </t>
  </si>
  <si>
    <t>Pol.175</t>
  </si>
  <si>
    <t xml:space="preserve">Projektové práce - náklady na dokumentáciu skutočného zhotovenia stavby   </t>
  </si>
  <si>
    <t>Pol.176</t>
  </si>
  <si>
    <t xml:space="preserve">Odborná prehliadka a odborná skúška s vystavením správy   </t>
  </si>
  <si>
    <t>210220810</t>
  </si>
  <si>
    <t>210220831</t>
  </si>
  <si>
    <t>Zachytávacia tyč zliatina AlMgSi  s osadením JP15</t>
  </si>
  <si>
    <t>210220840</t>
  </si>
  <si>
    <t>Držiak zachytávacej tyče zliatina AlMgSi</t>
  </si>
  <si>
    <t xml:space="preserve">     Časť: SO01 Vzduchotechnika</t>
  </si>
  <si>
    <t xml:space="preserve">   M-23 MONTÁŽ PRIEMYSELNÉHO POTRUBIA</t>
  </si>
  <si>
    <t>21</t>
  </si>
  <si>
    <t xml:space="preserve">Ventilátor TH-1300/250 Ecowatt   </t>
  </si>
  <si>
    <t>22</t>
  </si>
  <si>
    <t xml:space="preserve">Ventilátor TH-800/200 Ecowatt   </t>
  </si>
  <si>
    <t>23</t>
  </si>
  <si>
    <t xml:space="preserve">Distribučné elementy   </t>
  </si>
  <si>
    <t>24</t>
  </si>
  <si>
    <t xml:space="preserve">SPIRO potrubie   </t>
  </si>
  <si>
    <t>25</t>
  </si>
  <si>
    <t xml:space="preserve">Tepelná izolácia   </t>
  </si>
  <si>
    <t>27</t>
  </si>
  <si>
    <t xml:space="preserve">Montážny, tesniaci a spojovací materiál   </t>
  </si>
  <si>
    <t>28</t>
  </si>
  <si>
    <t xml:space="preserve">Montáž   </t>
  </si>
  <si>
    <t>29</t>
  </si>
  <si>
    <t xml:space="preserve">Doprava   </t>
  </si>
  <si>
    <t>41</t>
  </si>
  <si>
    <t xml:space="preserve">Skúšky a zaregulovanie   </t>
  </si>
  <si>
    <t>42</t>
  </si>
  <si>
    <t xml:space="preserve">Výrobná a odovzdávacia dokumentácia   </t>
  </si>
  <si>
    <t>39</t>
  </si>
  <si>
    <t xml:space="preserve">Strešné prechody   </t>
  </si>
  <si>
    <t>40</t>
  </si>
  <si>
    <t xml:space="preserve">Transport zariadení, zvíhacie mechanizmy, pomocné lešenie   </t>
  </si>
  <si>
    <t>Objekt SO 02 - Telocvična</t>
  </si>
  <si>
    <t xml:space="preserve">     Časť: SO02 Architektonicko stavebná časť</t>
  </si>
  <si>
    <t xml:space="preserve">   PODLAHY VLYSOVÉ A PARKETOVÉ</t>
  </si>
  <si>
    <t>5831</t>
  </si>
  <si>
    <t xml:space="preserve">Kamenivo 0-63 mm   </t>
  </si>
  <si>
    <t xml:space="preserve">Odstránenie ornice s vodor. premiestn. do 250 m   </t>
  </si>
  <si>
    <t>122201101</t>
  </si>
  <si>
    <t xml:space="preserve">Odkopávka a prekopávka nezapažená v hornine 3, do 100 m3   </t>
  </si>
  <si>
    <t>162201102</t>
  </si>
  <si>
    <t xml:space="preserve">Vodorovné premiestnenie výkopku z horniny 1-4 nad 20-50m   </t>
  </si>
  <si>
    <t>271571110P</t>
  </si>
  <si>
    <t xml:space="preserve">Podklad pod základy z prostého betónu   </t>
  </si>
  <si>
    <t>275351215</t>
  </si>
  <si>
    <t xml:space="preserve">Debnenie stien základových pätiek, zhotovenie   </t>
  </si>
  <si>
    <t>275351216</t>
  </si>
  <si>
    <t xml:space="preserve">Debnenie stien základovýcb pätiek, odstránenie   </t>
  </si>
  <si>
    <t>3001</t>
  </si>
  <si>
    <t xml:space="preserve">Schodiskové ramená  D+M   </t>
  </si>
  <si>
    <t>3002</t>
  </si>
  <si>
    <t xml:space="preserve">Fasádne riešenie vstupného portálu vč odovodnenia 2x dažďový zvod, D+M   </t>
  </si>
  <si>
    <t>3003</t>
  </si>
  <si>
    <t xml:space="preserve">Prefa ZB prievlaky  D+M   </t>
  </si>
  <si>
    <t>3004</t>
  </si>
  <si>
    <t xml:space="preserve">Prefa konštrukcie základové, kalichy, monolit. pätky   D+M   </t>
  </si>
  <si>
    <t>3005</t>
  </si>
  <si>
    <t xml:space="preserve">Prefa konštrukcie základové, obvodové stužidlá   D+M   </t>
  </si>
  <si>
    <t>3006</t>
  </si>
  <si>
    <t xml:space="preserve">Prefa konštrukcie základové nosníky zateplané   D+M   </t>
  </si>
  <si>
    <t>3007</t>
  </si>
  <si>
    <t xml:space="preserve">Prefa konštrukcie základové nosníky zateplené   D+M   </t>
  </si>
  <si>
    <t>3008</t>
  </si>
  <si>
    <t xml:space="preserve">Prefa konštrukcie stĺpy   D+M   </t>
  </si>
  <si>
    <t>3009</t>
  </si>
  <si>
    <t xml:space="preserve">Prefa konštrukcie fasádne panely zateplené   D+M   </t>
  </si>
  <si>
    <t>30010</t>
  </si>
  <si>
    <t xml:space="preserve">Prefa konštrukcie základová - väzníky    D+M   </t>
  </si>
  <si>
    <t>411354185</t>
  </si>
  <si>
    <t xml:space="preserve">Príplatok pre výšku nad 4 do 6 m podpornej konštrukcii stropov pre zaťaženie do 20kPa zhotovenie   </t>
  </si>
  <si>
    <t>411354186</t>
  </si>
  <si>
    <t xml:space="preserve">Príplatok pre výšku nad 4 do 6 m podpornej konštrukcii stropov pre zaťaženie do 2okPa odstránenie   </t>
  </si>
  <si>
    <t>593001</t>
  </si>
  <si>
    <t xml:space="preserve">Filigránová stropná konštrukcia hr.60 mm   </t>
  </si>
  <si>
    <t xml:space="preserve">Vnútorná sádarová stierka stien na žb konštrukcie   </t>
  </si>
  <si>
    <t xml:space="preserve">Poter z betónu prostého tr. C25/30 hr. nad 50 do 80 mm vč. dilatácie Mirelon hr.10mm   </t>
  </si>
  <si>
    <t xml:space="preserve">Násyp z kameniva ťaženého 0-4 vrchná vrstva so zhutnením   </t>
  </si>
  <si>
    <t>632422222P</t>
  </si>
  <si>
    <t xml:space="preserve">Samonivelizačná vrstva  hr.3mm   </t>
  </si>
  <si>
    <t xml:space="preserve">Samonivelizačná vrstva  hr.18mm   </t>
  </si>
  <si>
    <t>632921900</t>
  </si>
  <si>
    <t xml:space="preserve">Okapový chodník z vymývaného riečneho štrku D+M  vč podkald vrstvy a ochrannej fólie   </t>
  </si>
  <si>
    <t>938913213</t>
  </si>
  <si>
    <t xml:space="preserve">Otryskávanie betónu VVL vysokotlakovým vodným lúčom do 1mm - podláha   </t>
  </si>
  <si>
    <t>941955004</t>
  </si>
  <si>
    <t xml:space="preserve">Lešenie ľahké pracovné pomocné s výškou lešeňovej podlahy nad 2,50 do 3,5 m   </t>
  </si>
  <si>
    <t xml:space="preserve">Vyčistenie budov pri výške podlaží do 4 m   </t>
  </si>
  <si>
    <t>624601620</t>
  </si>
  <si>
    <t>90002</t>
  </si>
  <si>
    <t xml:space="preserve">Interiérová čistiaca zóna 1800/2050 mm   </t>
  </si>
  <si>
    <t>979131415</t>
  </si>
  <si>
    <t>693665160</t>
  </si>
  <si>
    <t xml:space="preserve">Geotextília netkaná polypropylénpvá 300g/m2   </t>
  </si>
  <si>
    <t xml:space="preserve">Zhotovenie izolácie proti tlakovej vode fóliou položenou voľne na vodorovnej ploche so zvarením spoju   </t>
  </si>
  <si>
    <t>283220000</t>
  </si>
  <si>
    <t xml:space="preserve">Hydroizolačná HDPE fólia  hr. 0,60 mm, izolácia proti zemnej vlhkosti, ropným produktom, kyselinám, radónu   </t>
  </si>
  <si>
    <t>6315206000</t>
  </si>
  <si>
    <t xml:space="preserve">Parozábrana Pe fólia   </t>
  </si>
  <si>
    <t xml:space="preserve">Hydroizolačná fólia PVC-P FATRAFOL 810, hr. 1,5 mm, š. 1,3 m, izolácia plochých striech, farba sivá, FATRA IZOLFA   </t>
  </si>
  <si>
    <t xml:space="preserve">Geotextília polypropylénová Tatratex GTX N PP 300, šírka 1,75-3,5 m, dĺžka 90 m, hrúbka 2,7 mm, netkaná, MIVA   </t>
  </si>
  <si>
    <t xml:space="preserve">D+M vpustv TOPWET   </t>
  </si>
  <si>
    <t>712990000P2</t>
  </si>
  <si>
    <t xml:space="preserve">Opracovanie detailov prestupy ZTI + VZT   </t>
  </si>
  <si>
    <t>712990000P6</t>
  </si>
  <si>
    <t xml:space="preserve">Dodávka kotvenia SFS s teleskopom do trapézového plechu   </t>
  </si>
  <si>
    <t>90000</t>
  </si>
  <si>
    <t xml:space="preserve">Zaštrkovanie strechy 85mm ťažené riečne kamenivo fr.16-32 mm, geotextília PP 300 g/m2   </t>
  </si>
  <si>
    <t xml:space="preserve">Vymývaný štrk fr.16-32mm   </t>
  </si>
  <si>
    <t>283230011000</t>
  </si>
  <si>
    <t>283720002700</t>
  </si>
  <si>
    <t xml:space="preserve">Doska PTN Nobasil HR. 40mm pre podlahu   </t>
  </si>
  <si>
    <t>283750002000</t>
  </si>
  <si>
    <t xml:space="preserve">Doska XPS STYRODUR 3000 CS hr. 80 mm, zakladanie stavieb, podlahy,atika strecha   </t>
  </si>
  <si>
    <t>283720009900</t>
  </si>
  <si>
    <t xml:space="preserve">Doska EPS 120S hr.2x150 mm, spolu 300 mm na zateplenie strechy   </t>
  </si>
  <si>
    <t>283720009500</t>
  </si>
  <si>
    <t xml:space="preserve">Presun hmôt pre izolácie tepelné v objektoch výšky nad 6 m do 12 m   </t>
  </si>
  <si>
    <t>625251320</t>
  </si>
  <si>
    <t>Akustický stropný podhľad zavesený  s príslušenstvom D+M</t>
  </si>
  <si>
    <t>763117215</t>
  </si>
  <si>
    <t xml:space="preserve">SDK priečka Habito hr.150 mm dvojito opláštená , s izoláciou   </t>
  </si>
  <si>
    <t>721242211</t>
  </si>
  <si>
    <t xml:space="preserve">Univerzálny lapač strešných plavenín  PVC, priamy 300x155/110   </t>
  </si>
  <si>
    <t>764179324P</t>
  </si>
  <si>
    <t xml:space="preserve">D+M  trapézový plech  ( výška vlny 153 )   </t>
  </si>
  <si>
    <t xml:space="preserve">Oplechovanie muriva a atik z AL plechu, vrátane rohov r.s.265   </t>
  </si>
  <si>
    <t xml:space="preserve">Oplechovanie muriva a atik z AL plechu, vrátane rohov r.s.270   </t>
  </si>
  <si>
    <t xml:space="preserve">Lišta z plechu r.š.150 na stenách   </t>
  </si>
  <si>
    <t>764359224</t>
  </si>
  <si>
    <t xml:space="preserve">Montáž kotlíka k pododkvapovým polkruhovým žľabom Ruukki priemer 125-150 mm   </t>
  </si>
  <si>
    <t>553441820</t>
  </si>
  <si>
    <t xml:space="preserve">Kotlík žľabový PZ lisovaný KL 33/100 zváraný   </t>
  </si>
  <si>
    <t xml:space="preserve">D+M interiérový krycí rám okenného ostenia - drevená masív doska hr.30mm   </t>
  </si>
  <si>
    <t xml:space="preserve">D+M dverných krídiel so zárubňou  ST14,15,16   </t>
  </si>
  <si>
    <t>90001</t>
  </si>
  <si>
    <t xml:space="preserve">Typové kabínkové deliace WC stienky kompl. systém s dveremi   </t>
  </si>
  <si>
    <t>998766201</t>
  </si>
  <si>
    <t xml:space="preserve">Presun hmot pre konštrukcie stolárske v objektoch výšky do 6 m   </t>
  </si>
  <si>
    <t>7670001</t>
  </si>
  <si>
    <t>767001</t>
  </si>
  <si>
    <t xml:space="preserve">Konštrukcia kovového obslužného rebríka dl.8,5m pre výlez na strechu  D+M   </t>
  </si>
  <si>
    <t>767002</t>
  </si>
  <si>
    <t xml:space="preserve">Kovové valcované profily výroba, dodávka, povrch.úprava   </t>
  </si>
  <si>
    <t>767003</t>
  </si>
  <si>
    <t xml:space="preserve">AL okná a presklenné steny vrátane parapetov   </t>
  </si>
  <si>
    <t>775530047</t>
  </si>
  <si>
    <t xml:space="preserve">Príprava podkladu a  protiprašný náter   </t>
  </si>
  <si>
    <t>775592111</t>
  </si>
  <si>
    <t xml:space="preserve">Montáž parozábrany pod plávajúce podlahy - fólia PE   </t>
  </si>
  <si>
    <t>775530041</t>
  </si>
  <si>
    <t xml:space="preserve">Montáž odpruženého roštu   </t>
  </si>
  <si>
    <t>775530042</t>
  </si>
  <si>
    <t xml:space="preserve">Montáž OSB dosky   </t>
  </si>
  <si>
    <t>775530043</t>
  </si>
  <si>
    <t xml:space="preserve">Montáž a lepenie vlysov   </t>
  </si>
  <si>
    <t>775530044</t>
  </si>
  <si>
    <t xml:space="preserve">Brúsenie a tmelenie   </t>
  </si>
  <si>
    <t>775530045</t>
  </si>
  <si>
    <t xml:space="preserve">Lakovanie   </t>
  </si>
  <si>
    <t>775530046</t>
  </si>
  <si>
    <t xml:space="preserve">Vykótovanie, napáskovanie a farbenie čiar pre 1 druh športu   </t>
  </si>
  <si>
    <t>283230006700P</t>
  </si>
  <si>
    <t xml:space="preserve">Parotesná izolačná fólia   </t>
  </si>
  <si>
    <t>283230006700P1</t>
  </si>
  <si>
    <t xml:space="preserve">Gumenná podložka   </t>
  </si>
  <si>
    <t>283230006700P2</t>
  </si>
  <si>
    <t xml:space="preserve">Odpružený rošt jednoduchý   </t>
  </si>
  <si>
    <t>283230006700P3</t>
  </si>
  <si>
    <t xml:space="preserve">OSB doska   </t>
  </si>
  <si>
    <t>283230006700P4</t>
  </si>
  <si>
    <t xml:space="preserve">Dubové vlysy - natur   </t>
  </si>
  <si>
    <t>283230006700P5</t>
  </si>
  <si>
    <t xml:space="preserve">Lepidlo na parkety   </t>
  </si>
  <si>
    <t>998775202</t>
  </si>
  <si>
    <t xml:space="preserve">Presun hmôt pre podlahy vlysové a parketové v objektoch výšky nad 6 do 12 m   </t>
  </si>
  <si>
    <t xml:space="preserve">Montáž obkladov vnútor. stien z obkladačiek   </t>
  </si>
  <si>
    <t>597005</t>
  </si>
  <si>
    <t>998781202</t>
  </si>
  <si>
    <t xml:space="preserve">Presun hmôt pre obklady keramické v objektoch výšky nad 6 do 12 m   </t>
  </si>
  <si>
    <t>783001</t>
  </si>
  <si>
    <t xml:space="preserve">Antigraffity náter   </t>
  </si>
  <si>
    <t>783215100</t>
  </si>
  <si>
    <t>783890321</t>
  </si>
  <si>
    <t xml:space="preserve">Epoxidový náter-systém M25 betónových  konštrukciístien s  maskami   </t>
  </si>
  <si>
    <t xml:space="preserve">Náter farbami ekologickými riediteľnými vodou  stien 2x   </t>
  </si>
  <si>
    <t xml:space="preserve">     Časť: SO02 Zdravotechnika</t>
  </si>
  <si>
    <t xml:space="preserve">   ZTI - VNÚTORNÝ PLYNOVOD</t>
  </si>
  <si>
    <t>998721203S00</t>
  </si>
  <si>
    <t xml:space="preserve">Presun hmôt pre vnút. kanalizáciu v objektoch výšk y do 24 m   </t>
  </si>
  <si>
    <t>283771polar1509T</t>
  </si>
  <si>
    <t xml:space="preserve">Izolácia potrubia MIRELON Polar 15x9mm   </t>
  </si>
  <si>
    <t>283771polar2209T</t>
  </si>
  <si>
    <t xml:space="preserve">Izolácia potrubia MIRELON Polar 22x9mm   </t>
  </si>
  <si>
    <t>283771polar2513T</t>
  </si>
  <si>
    <t xml:space="preserve">Izolácia potrubia MIRELON Polar 25x13mm   </t>
  </si>
  <si>
    <t>283771polar3213T</t>
  </si>
  <si>
    <t xml:space="preserve">Izolácia potrubia MIRELON Polar 32x13mm   </t>
  </si>
  <si>
    <t>713463115S00</t>
  </si>
  <si>
    <t xml:space="preserve">Montáž tep.izol.potrubia pod stropom skr.PE(Mirelo n,...)upev.sponou potr.DN 42   </t>
  </si>
  <si>
    <t>283771polar4020T</t>
  </si>
  <si>
    <t xml:space="preserve">Izolácia potrubia MIRELON Polar 40x20mm   </t>
  </si>
  <si>
    <t>713463116S00</t>
  </si>
  <si>
    <t xml:space="preserve">Montáž tep.izol.potrubia pod stropom skr.PE(Mirelo n,...)upev.sponou potr.DN 49   </t>
  </si>
  <si>
    <t>283771polar5020T</t>
  </si>
  <si>
    <t xml:space="preserve">Izolácia potrubia MIRELON Polar 50x20mm   </t>
  </si>
  <si>
    <t>998713203S00</t>
  </si>
  <si>
    <t xml:space="preserve">Presun hmôt pre izolácie tepelné v objektoch výšky do 24 m   </t>
  </si>
  <si>
    <t>721173205T00</t>
  </si>
  <si>
    <t xml:space="preserve">Potrubie kanal. z PP (HT) 40x1,8   </t>
  </si>
  <si>
    <t>721194104S00</t>
  </si>
  <si>
    <t xml:space="preserve">Vyvedenie a upevnenie kanal. výpustiek D 40x1.8   </t>
  </si>
  <si>
    <t>55162150AT</t>
  </si>
  <si>
    <t xml:space="preserve">HL21 Vtok so zápachovou uzáverkou DN 32   </t>
  </si>
  <si>
    <t>55162406T</t>
  </si>
  <si>
    <t xml:space="preserve">HL310N terasový vtok DN50/75/110   </t>
  </si>
  <si>
    <t>55162211AT</t>
  </si>
  <si>
    <t xml:space="preserve">HL62B/DN110 strešný vtok s izol.svorkou a mrežkou   </t>
  </si>
  <si>
    <t>55162171AT</t>
  </si>
  <si>
    <t xml:space="preserve">HL62/DN 75 strešný vtok bez el. ohrevu   </t>
  </si>
  <si>
    <t>55162462AT</t>
  </si>
  <si>
    <t xml:space="preserve">HL514 uzáverka zápach.DN40/50 sprchové kúty   </t>
  </si>
  <si>
    <t>722130214S00</t>
  </si>
  <si>
    <t xml:space="preserve">Potrubie vod. z ocel. rúrok závit. pozink. 11353 D N 32   </t>
  </si>
  <si>
    <t>722130216S00</t>
  </si>
  <si>
    <t xml:space="preserve">Potrubie vod. z ocel. rúrok závit. pozink. 11353 D N 50   </t>
  </si>
  <si>
    <t>722176736T00</t>
  </si>
  <si>
    <t xml:space="preserve">Potrubie ALPEX - DUO 40x3,5 mm v tyčiach   </t>
  </si>
  <si>
    <t>722176737T00</t>
  </si>
  <si>
    <t xml:space="preserve">Potrubie ALPEX - DUO 50x4,5 mm v tyčiach   </t>
  </si>
  <si>
    <t>D05FS2</t>
  </si>
  <si>
    <t xml:space="preserve">Redukčný ventil tlaku (0-10MPa) DN50 - Honeywell pri vstupe do budovy   </t>
  </si>
  <si>
    <t>4223K0101S</t>
  </si>
  <si>
    <t xml:space="preserve">Uzáver guľový voda PERFECTA, FF páčka 1/2- 8363R004   </t>
  </si>
  <si>
    <t>4361A0200F76S2AAMT</t>
  </si>
  <si>
    <t xml:space="preserve">Filter F76S-2AAM Jemný filter so spätným preplachom 2   </t>
  </si>
  <si>
    <t>Honeywell_RV280_6/4T</t>
  </si>
  <si>
    <t xml:space="preserve">Kontrolovateľný spätný ventil Honeywell EA RV 280 6/4   </t>
  </si>
  <si>
    <t>Honeywell_RV280_3/4T</t>
  </si>
  <si>
    <t xml:space="preserve">Kontrolovateľný spätný ventil Honeywell EA RV 280 3/4   </t>
  </si>
  <si>
    <t>Pol__61</t>
  </si>
  <si>
    <t xml:space="preserve">Vodomer DN25 do 40C - pred zásobník TV   </t>
  </si>
  <si>
    <t xml:space="preserve">Curkulačné čerpadlo Grundfos comfort  UP20/14 BUT so spínacími hodinami a termostatom   </t>
  </si>
  <si>
    <t>52751615</t>
  </si>
  <si>
    <t xml:space="preserve">Ventil vyvažovací do cirkulácie DN 15 - 52751615   </t>
  </si>
  <si>
    <t>RVSV</t>
  </si>
  <si>
    <t xml:space="preserve">Rohový ventil spätným ventilom   </t>
  </si>
  <si>
    <t>998722203S00</t>
  </si>
  <si>
    <t xml:space="preserve">Presun hmôt pre vnút. vodovod v objektoch výšky do 24 m   </t>
  </si>
  <si>
    <t>723110203S00</t>
  </si>
  <si>
    <t xml:space="preserve">Potrubie plyn. z ocel. rúrok závit. čiernych 11353 DN 20   </t>
  </si>
  <si>
    <t>723110207S00</t>
  </si>
  <si>
    <t xml:space="preserve">Potrubie plyn. z ocel. rúrok závit. čiernych 11353 DN 50   </t>
  </si>
  <si>
    <t>723239101S00</t>
  </si>
  <si>
    <t xml:space="preserve">Montáž plynovodných armatúr s 2 závitmi, ostatné t ypy G 1/2   </t>
  </si>
  <si>
    <t>4223K1803S</t>
  </si>
  <si>
    <t xml:space="preserve">Uzáver guľový plyn - Futurgas, FF páčka 1/2- 80010012   </t>
  </si>
  <si>
    <t>4223K2231S</t>
  </si>
  <si>
    <t xml:space="preserve">Ventil vzorkovací PB priamy priem.9,8x1/2F - 8106R104 P   </t>
  </si>
  <si>
    <t>723239102S00</t>
  </si>
  <si>
    <t xml:space="preserve">Montáž plynovodných armatúr s 2 závitmi, ostatné t ypy G 3/4   </t>
  </si>
  <si>
    <t>4223K1804S</t>
  </si>
  <si>
    <t xml:space="preserve">Uzáver guľový plyn - Futurgas, FF páčka 3/4- 80010034   </t>
  </si>
  <si>
    <t>723239106S00</t>
  </si>
  <si>
    <t xml:space="preserve">Montáž plynovodných armatúr s 2 závitmi, ostatné t ypy G 2   </t>
  </si>
  <si>
    <t>4223K1808S</t>
  </si>
  <si>
    <t xml:space="preserve">Uzáver guľový plyn - Futurgas, FF páčka 2- 80010200   </t>
  </si>
  <si>
    <t>734421130S00</t>
  </si>
  <si>
    <t xml:space="preserve">Tlakomery deformačné so spodným prípojom 03313 pr. 160   </t>
  </si>
  <si>
    <t>Zapojenie</t>
  </si>
  <si>
    <t xml:space="preserve">Zapojenie plynových kotlov na plyn   </t>
  </si>
  <si>
    <t>230221110S00</t>
  </si>
  <si>
    <t xml:space="preserve">Príprava na tlakovú skúšku vzduchom a vodou do 0,6 MPa   </t>
  </si>
  <si>
    <t>230230016S00</t>
  </si>
  <si>
    <t xml:space="preserve">Hlavná tlaková skúška vzduchom 0,6 MPa  50   </t>
  </si>
  <si>
    <t>920AN57418S</t>
  </si>
  <si>
    <t xml:space="preserve">Oceľo-plechová skrina 300x300x250   </t>
  </si>
  <si>
    <t>783425150S00</t>
  </si>
  <si>
    <t xml:space="preserve">Nátery synt. kov. potrubia do DN 100mm dvojnás. a základ.   </t>
  </si>
  <si>
    <t>723150369S00</t>
  </si>
  <si>
    <t xml:space="preserve">Chránička plyn. potrubia D 89/3.6   </t>
  </si>
  <si>
    <t>Pol__106</t>
  </si>
  <si>
    <t xml:space="preserve">Revízia OPZ + revízna správa   </t>
  </si>
  <si>
    <t>Pol__107</t>
  </si>
  <si>
    <t xml:space="preserve">Posúdenie konštrukčnej dokumentácie PZ technickou inšpekciou   </t>
  </si>
  <si>
    <t>998723203S00</t>
  </si>
  <si>
    <t xml:space="preserve">Presun hmôt pre vnút. plynovod v objektoch výšky d o 24 m   </t>
  </si>
  <si>
    <t>Sanela_SLR21T</t>
  </si>
  <si>
    <t xml:space="preserve">Rám s nádržkou určený do sadrokartónových konštrukcií SLR 21   </t>
  </si>
  <si>
    <t>Sanela_SLWN19T</t>
  </si>
  <si>
    <t xml:space="preserve">Nerezové závesné WC SLWN 19   </t>
  </si>
  <si>
    <t>Sanela_SLZN31CT</t>
  </si>
  <si>
    <t xml:space="preserve">Čierne WC sedátko pre nerezové WC -  SLZN 31C   </t>
  </si>
  <si>
    <t>Sanela_SLW54T</t>
  </si>
  <si>
    <t xml:space="preserve">Dvojčinné splachovacie tlačidlo do rámu, nerez -  SLW 54   </t>
  </si>
  <si>
    <t>Sanela_SLR04T</t>
  </si>
  <si>
    <t xml:space="preserve">Rám určený do sadrokartónových konštrukcií pre umývadlá SLR 04   </t>
  </si>
  <si>
    <t>Sanela_SLUN01T</t>
  </si>
  <si>
    <t xml:space="preserve">Umývadlo nerezové SLUN 01   </t>
  </si>
  <si>
    <t>A_A400T</t>
  </si>
  <si>
    <t xml:space="preserve">Alcaplast Zápachový uzáver umývadlový celokovový A400, 8594045937589   </t>
  </si>
  <si>
    <t>A_A403T</t>
  </si>
  <si>
    <t xml:space="preserve">Alcaplast Zápachový uzáver A403   </t>
  </si>
  <si>
    <t>Sanela_SLUN81ET</t>
  </si>
  <si>
    <t xml:space="preserve">D+M SANELA Nerezový závesný žľab 1900 mm s 3 integrovanými elektronikami SLUN 81E   </t>
  </si>
  <si>
    <t xml:space="preserve">D+M Sprchový žľab s roštom dĺžky 1 m   </t>
  </si>
  <si>
    <t>Pol__84</t>
  </si>
  <si>
    <t xml:space="preserve">Hydranty - hydrant naviják DN25/30m hadica + prúdnica komplet  + skrinka 700/700/280   </t>
  </si>
  <si>
    <t>UB</t>
  </si>
  <si>
    <t xml:space="preserve">Stojánková umývadlová batéria   </t>
  </si>
  <si>
    <t>Sanela_SLPN07CT</t>
  </si>
  <si>
    <t xml:space="preserve">Sanela Nerezový pisoár so skrytým automatickým splachovaním SLPN 07C   </t>
  </si>
  <si>
    <t>Sanela_SLR02NT</t>
  </si>
  <si>
    <t xml:space="preserve">Rám s nádržkou určený do sadrokartónových konštrukcií SLR 02N   </t>
  </si>
  <si>
    <t>725539255S00</t>
  </si>
  <si>
    <t>EOV200</t>
  </si>
  <si>
    <t xml:space="preserve">     Časť: SO02 Ústredné vykurovanie</t>
  </si>
  <si>
    <t xml:space="preserve">Vykurovacia skúška   </t>
  </si>
  <si>
    <t xml:space="preserve">Preplach potrubia   </t>
  </si>
  <si>
    <t>283310004500</t>
  </si>
  <si>
    <t xml:space="preserve">Izolačná PE trubica TUBOLIT DG 15x20 mm (d potrubia x hr. izolácie), nadrezaná, AZ FLEX   </t>
  </si>
  <si>
    <t>283310004600</t>
  </si>
  <si>
    <t xml:space="preserve">Izolačná PE trubica TUBOLIT DG 18x20 mm (d potrubia x hr. izolácie), nadrezaná, AZ FLEX   </t>
  </si>
  <si>
    <t>283310004800</t>
  </si>
  <si>
    <t xml:space="preserve">Izolačná PE trubica TUBOLIT DG 28x20 mm (d potrubia x hr. izolácie), nadrezaná, AZ FLEX   </t>
  </si>
  <si>
    <t>283310004900</t>
  </si>
  <si>
    <t xml:space="preserve">Izolačná PE trubica TUBOLIT DG 35x20 mm (d potrubia x hr. izolácie), nadrezaná, AZ FLEX   </t>
  </si>
  <si>
    <t>283310007710</t>
  </si>
  <si>
    <t xml:space="preserve">Príslušenstvo k izoláciám - lepidlo 520 2,5 l   </t>
  </si>
  <si>
    <t>283310007730</t>
  </si>
  <si>
    <t xml:space="preserve">Príslušenstvo k izoláciám - páska TUBOLIT AR 50mm x 15m x 3mm   </t>
  </si>
  <si>
    <t>283310007740</t>
  </si>
  <si>
    <t xml:space="preserve">Príslušenstvo k izoláciám - sponky 100 ks   </t>
  </si>
  <si>
    <t>100ks</t>
  </si>
  <si>
    <t>azf1378</t>
  </si>
  <si>
    <t xml:space="preserve">Armaflex HT 19x22 izolácia-trubica (exteriér) AZ FLEX Armacell   </t>
  </si>
  <si>
    <t>azf1380</t>
  </si>
  <si>
    <t xml:space="preserve">Armaflex HT 19x35 izolácia-trubica (exteriér) AZ FLEX Armacell   </t>
  </si>
  <si>
    <t>azf1383</t>
  </si>
  <si>
    <t xml:space="preserve">Armaflex HT 19x54 izolácia-trubica (exteriér) AZ FLEX Armacell   </t>
  </si>
  <si>
    <t xml:space="preserve">Vyhrievanie vaňe   </t>
  </si>
  <si>
    <t xml:space="preserve">Montáž armatúr - kotolńa   </t>
  </si>
  <si>
    <t>20012157</t>
  </si>
  <si>
    <t>731291070</t>
  </si>
  <si>
    <t xml:space="preserve">Montáž rýchlomontážnej sady s 3-cestným zmiešavačom DN 25   </t>
  </si>
  <si>
    <t xml:space="preserve">Čerpadlová skupina DN32 bez čerpadla   </t>
  </si>
  <si>
    <t>sada</t>
  </si>
  <si>
    <t>998731202</t>
  </si>
  <si>
    <t xml:space="preserve">Presun hmôt pre kotolne umiestnené vo výške (hĺbke) nad 6 do 12 m   </t>
  </si>
  <si>
    <t>732111431</t>
  </si>
  <si>
    <t xml:space="preserve">Montáž rozdeľovača   </t>
  </si>
  <si>
    <t>663012</t>
  </si>
  <si>
    <t xml:space="preserve">Rozdělovač zberač modul 100mm max 10m3   </t>
  </si>
  <si>
    <t xml:space="preserve">Montáž orientačného štítka   </t>
  </si>
  <si>
    <t>548230000900S</t>
  </si>
  <si>
    <t xml:space="preserve">Štítok smaltovaný do 5 písmen, lxv 100x150 mm   </t>
  </si>
  <si>
    <t>732219245</t>
  </si>
  <si>
    <t xml:space="preserve">Montáž zásobníkového ohrievača vody pre ohrev pitnej vody v spojení s kotlami a slnečnými kolektormi, objem 950 l   </t>
  </si>
  <si>
    <t>7735500239</t>
  </si>
  <si>
    <t xml:space="preserve">Zásobníkový ohrievač s 2 výmenníkmi 100 litrov   </t>
  </si>
  <si>
    <t>732219250</t>
  </si>
  <si>
    <t xml:space="preserve">Montáž akumulačného zásobníka vykurovacej vody zásobníkovom systéme objem 750-1000 l   </t>
  </si>
  <si>
    <t>8734156377</t>
  </si>
  <si>
    <t xml:space="preserve">Zásobník akumulačný 1000 litrov   </t>
  </si>
  <si>
    <t>732331024</t>
  </si>
  <si>
    <t xml:space="preserve">Montáž expanznej nádoby tlak 3 bary s membránou 140 l   </t>
  </si>
  <si>
    <t>8001605</t>
  </si>
  <si>
    <t xml:space="preserve">Expanzná nádoba stojatá Reflex NG 140, šedá s membránou, 3 bar / 1,5 bar   </t>
  </si>
  <si>
    <t>732331866</t>
  </si>
  <si>
    <t xml:space="preserve">Montáž expanznej nádoby pre solárne systémy tlak 10 barov s vakom objem 50 l   </t>
  </si>
  <si>
    <t>8209500</t>
  </si>
  <si>
    <t xml:space="preserve">Expanzná nádoba stojatá Reflex S 50, šedá s membránou, 10 bar   </t>
  </si>
  <si>
    <t>732331911.S</t>
  </si>
  <si>
    <t xml:space="preserve">Zmäkčovacie zariadenie doplňovanej vody   </t>
  </si>
  <si>
    <t>7738600216</t>
  </si>
  <si>
    <t xml:space="preserve">Prepínací ventil s pohonom USV 1 1/2   </t>
  </si>
  <si>
    <t>732610055.S</t>
  </si>
  <si>
    <t>732610080</t>
  </si>
  <si>
    <t xml:space="preserve">Montáž čerpadla do potrubia obehoveho do DN40   </t>
  </si>
  <si>
    <t>8718530938</t>
  </si>
  <si>
    <t xml:space="preserve">Čerpadlo obehové MAGNA3 32-80 180, PN 6/10, Grundfos   </t>
  </si>
  <si>
    <t>83006120</t>
  </si>
  <si>
    <t xml:space="preserve">SP 1 - prepäťová ochrana   </t>
  </si>
  <si>
    <t>7735600273</t>
  </si>
  <si>
    <t xml:space="preserve">TERMOSTATICKÝ ZMIEŠAVACÍ VENTIL TÚV   </t>
  </si>
  <si>
    <t>83007342</t>
  </si>
  <si>
    <t xml:space="preserve">Odlučovač vzduchu LA1   </t>
  </si>
  <si>
    <t>8718660881</t>
  </si>
  <si>
    <t xml:space="preserve">Solar fluid L20   </t>
  </si>
  <si>
    <t>7735600104</t>
  </si>
  <si>
    <t xml:space="preserve">RUČNÉ ČERPADLO   </t>
  </si>
  <si>
    <t>7324600800.S</t>
  </si>
  <si>
    <t>998732202</t>
  </si>
  <si>
    <t xml:space="preserve">Presun hmôt pre strojovne v objektoch výšky nad 6 m do 12 m   </t>
  </si>
  <si>
    <t>733141009</t>
  </si>
  <si>
    <t xml:space="preserve">Potrubie z nerezových rúrok spájaných lisovaním DN 28   </t>
  </si>
  <si>
    <t>733151072</t>
  </si>
  <si>
    <t xml:space="preserve">Potrubie z medených rúrok tvrdých spájaných tvrdou spájkou D 15/1,0 mm   </t>
  </si>
  <si>
    <t>733151075</t>
  </si>
  <si>
    <t xml:space="preserve">Potrubie z medených rúrok tvrdých spájaných tvrdou spájkou D 18/1,0 mm   </t>
  </si>
  <si>
    <t>733151081</t>
  </si>
  <si>
    <t xml:space="preserve">Potrubie z medených rúrok tvrdých spájaných tvrdou spájkou D 28/1,0 mm   </t>
  </si>
  <si>
    <t>733151084</t>
  </si>
  <si>
    <t xml:space="preserve">Potrubie z medených rúrok tvrdých spájaných tvrdou spájkou D 35/1,5 mm   </t>
  </si>
  <si>
    <t>733151090</t>
  </si>
  <si>
    <t xml:space="preserve">Potrubie z medených rúrok tvrdých spájaných tvrdou spájkou D 54/2,0mm   </t>
  </si>
  <si>
    <t>733191201</t>
  </si>
  <si>
    <t xml:space="preserve">Tlaková skúška medeného potrubia do D 35 mm   </t>
  </si>
  <si>
    <t>733191202</t>
  </si>
  <si>
    <t xml:space="preserve">Tlaková skúška medeného potrubia nad 35 do 64 mm   </t>
  </si>
  <si>
    <t>733191501</t>
  </si>
  <si>
    <t xml:space="preserve">Tlaková skúška nerezového potrubia do D 35 mm   </t>
  </si>
  <si>
    <t>998733203</t>
  </si>
  <si>
    <t xml:space="preserve">Presun hmôt pre rozvody potrubia v objektoch výšky nad 6 do 24 m   </t>
  </si>
  <si>
    <t>7613000</t>
  </si>
  <si>
    <t xml:space="preserve">Guľový kohút so zaistením MK 3/4 pre expanzné nádoby Reflex N+NG, C, F, S, S/V, V   </t>
  </si>
  <si>
    <t>8363R006</t>
  </si>
  <si>
    <t xml:space="preserve">Guľový uzáver voda PERFECTA - 1FF; páčka , FIV.8363   </t>
  </si>
  <si>
    <t>734209116</t>
  </si>
  <si>
    <t xml:space="preserve">Montáž závitovej armatúry s 2 závitmi G 5/4   </t>
  </si>
  <si>
    <t>8363R007</t>
  </si>
  <si>
    <t xml:space="preserve">Guľový uzáver voda PERFECTA - 5/4FF; páčka , FIV.8363   </t>
  </si>
  <si>
    <t>734209117</t>
  </si>
  <si>
    <t xml:space="preserve">Montáž závitovej armatúry s 2 závitmi G 6/4   </t>
  </si>
  <si>
    <t>8363R008</t>
  </si>
  <si>
    <t xml:space="preserve">Guľový uzáver voda PERFECTA - 6/4FF; páčka , FIV.8363   </t>
  </si>
  <si>
    <t>734209127</t>
  </si>
  <si>
    <t xml:space="preserve">Montáž závitovej armatúry s 3 závitmi G 6/4   </t>
  </si>
  <si>
    <t>551210010200</t>
  </si>
  <si>
    <t xml:space="preserve">Ventil odvzdušňovací automatický, 1/2, PN 10, so spätnou klapkou, mosadz, IVAR.MINICAL 5021   </t>
  </si>
  <si>
    <t>734223154</t>
  </si>
  <si>
    <t xml:space="preserve">Montáž vyvažovacieho ventilu priameho pre kúrenie DN 25   </t>
  </si>
  <si>
    <t>1421733</t>
  </si>
  <si>
    <t xml:space="preserve">HERZ Ventil STRÖMAX-GM 2013 DN 25, priamy, vyvažovací, s meracími ventilčekmi pre meranie tlakovej, diferencie, s lineárnou charakteristikou, hrdlo x hrdlo,   </t>
  </si>
  <si>
    <t>1920038</t>
  </si>
  <si>
    <t xml:space="preserve">HERZ Hlavica termostatická H  Design "Mini" závit M 30 x 1,5, s kvapalinovým snímačom a polohou, "0", nastaviteľná protimrazová ochrana pri cca 6°C, teplotný rozsah 6 - 30 °C  </t>
  </si>
  <si>
    <t>1306612</t>
  </si>
  <si>
    <t>HERZ Bypass HERZ-3000, Rp 1/2xG 3/4 rohový - vypúšťanie vľavo, pre 1- aj 2-rúrkové sústavy,, prednastavenie pomeru zatekania pre 1-rúrkové sústavy, pripojenie vyk. telesa Rp 1/2</t>
  </si>
  <si>
    <t>734252120</t>
  </si>
  <si>
    <t xml:space="preserve">Montáž ventilu poistného rohového G 3/4   </t>
  </si>
  <si>
    <t>69202530</t>
  </si>
  <si>
    <t xml:space="preserve">Poistný ventil pre vykurovanie - 3/4Fx1F; Kv 0,580; 3bar; KD20 DUCO, IVAR.PV KD   </t>
  </si>
  <si>
    <t xml:space="preserve">Ostané armatúry, kohútik plniaci a vypúšťací normy 13 7061, PN 1,0/100st. C G 1/2   </t>
  </si>
  <si>
    <t>734291340</t>
  </si>
  <si>
    <t xml:space="preserve">Montáž filtra závitového G 1   </t>
  </si>
  <si>
    <t>I08412100</t>
  </si>
  <si>
    <t xml:space="preserve">Filter závitový - 1FF; 400 µm; Kv 11,08, FIV.08412   </t>
  </si>
  <si>
    <t>734291350</t>
  </si>
  <si>
    <t xml:space="preserve">Montáž filtra závitového G 1 1/4   </t>
  </si>
  <si>
    <t>I08412114</t>
  </si>
  <si>
    <t xml:space="preserve">Filter závitový - 5/4FF; 500 µm; Kv 17,00, FIV.08412   </t>
  </si>
  <si>
    <t>734291360</t>
  </si>
  <si>
    <t xml:space="preserve">Montáž filtra závitového G 1 1/2   </t>
  </si>
  <si>
    <t>I08412112</t>
  </si>
  <si>
    <t xml:space="preserve">Filter závitový - 6/4FF; 500 µm; Kv 24,50, FIV.08412   </t>
  </si>
  <si>
    <t>734412240</t>
  </si>
  <si>
    <t xml:space="preserve">Montáž teplomeru technického axiálneho priemer 100 mm dĺžka 100 mm   </t>
  </si>
  <si>
    <t>TA1012010</t>
  </si>
  <si>
    <t xml:space="preserve">Teplomer axiálny - 0 °C až 120 °C; zadné napojenie 1/2; D 100/L 100mm, IVAR.TP 120 A   </t>
  </si>
  <si>
    <t>734424120</t>
  </si>
  <si>
    <t xml:space="preserve">Montáž tlakomera - manometra axiálneho priemer 63 mm   </t>
  </si>
  <si>
    <t>MA63016BB</t>
  </si>
  <si>
    <t xml:space="preserve">Manometr axiálny - zadné napojenie 1/4M; pr. 63mm; 0-16bar, IVAR.MA 63   </t>
  </si>
  <si>
    <t>998734203</t>
  </si>
  <si>
    <t xml:space="preserve">Presun hmôt pre armatúry v objektoch výšky nad 6 do 24 m   </t>
  </si>
  <si>
    <t>735154052</t>
  </si>
  <si>
    <t xml:space="preserve">Montáž vykurovacieho telesa panelového jednoradového výšky 900 mm/ dĺžky 1000-1200 mm   </t>
  </si>
  <si>
    <t>8841211912</t>
  </si>
  <si>
    <t xml:space="preserve">Vykurovacie teleso oceľové doskové KORADO RADIK VK 11-900/1200   </t>
  </si>
  <si>
    <t>735154141</t>
  </si>
  <si>
    <t xml:space="preserve">Montáž vykurovacieho telesa panelového dvojradového výšky 600 mm/ dĺžky 700-900 mm   </t>
  </si>
  <si>
    <t>8841221609</t>
  </si>
  <si>
    <t xml:space="preserve">Vykurovacie teleso oceľové doskové KORADO RADIK VK 21-600/900   </t>
  </si>
  <si>
    <t>8841222609</t>
  </si>
  <si>
    <t xml:space="preserve">Vykurovacie teleso oceľové doskové KORADO RADIK VK 22-600/900   </t>
  </si>
  <si>
    <t>735154142</t>
  </si>
  <si>
    <t xml:space="preserve">Montáž vykurovacieho telesa panelového dvojradového výšky 600 mm/ dĺžky 1000-1200 mm   </t>
  </si>
  <si>
    <t>8841222612</t>
  </si>
  <si>
    <t xml:space="preserve">Vykurovacie teleso oceľové doskové KORADO RADIK VK 22-600/1200   </t>
  </si>
  <si>
    <t>735154151</t>
  </si>
  <si>
    <t xml:space="preserve">Montáž vykurovacieho telesa panelového dvojradového výšky 900 mm/ dĺžky 700-900 mm   </t>
  </si>
  <si>
    <t>8841222909</t>
  </si>
  <si>
    <t xml:space="preserve">Vykurovacie teleso oceľové doskové KORADO RADIK VK 22-900/900   </t>
  </si>
  <si>
    <t>735154153</t>
  </si>
  <si>
    <t xml:space="preserve">Montáž vykurovacieho telesa panelového dvojradového výšky 900 mm/ dĺžky 1400-1800 mm   </t>
  </si>
  <si>
    <t>8841222916</t>
  </si>
  <si>
    <t xml:space="preserve">Vykurovacie teleso oceľové doskové KORADO RADIK VK 22-900/1600   </t>
  </si>
  <si>
    <t>735154240</t>
  </si>
  <si>
    <t xml:space="preserve">Montáž vykurovacieho telesa panelového trojradového výšky 600 mm/ dĺžky 400-600 mm   </t>
  </si>
  <si>
    <t>8841233909</t>
  </si>
  <si>
    <t xml:space="preserve">Vykurovacie teleso oceľové doskové KORADO RADIK VK 33-900/900   </t>
  </si>
  <si>
    <t>735158110</t>
  </si>
  <si>
    <t xml:space="preserve">Vykurovacie telesá panelové, tlaková skúška telesa vodou U. S. Steel Košice jednoradového   </t>
  </si>
  <si>
    <t>735158120</t>
  </si>
  <si>
    <t xml:space="preserve">Vykurovacie telesá panelové, tlaková skúška telesa vodou U. S. Steel Košice dvojradového   </t>
  </si>
  <si>
    <t>735158130</t>
  </si>
  <si>
    <t xml:space="preserve">Vykurovacie telesá panelové, tlaková skúška telesa vodou U. S. Steel Košice trojradového   </t>
  </si>
  <si>
    <t>998735202</t>
  </si>
  <si>
    <t xml:space="preserve">Presun hmôt pre vykurovacie telesá v objektoch výšky nad 6 do 12 m   </t>
  </si>
  <si>
    <t xml:space="preserve">Spustenie kotla do prevádzky výkonu do 50 kW   </t>
  </si>
  <si>
    <t>950723118</t>
  </si>
  <si>
    <t xml:space="preserve">Spustenie tepelného čerpadla do prevádzky   </t>
  </si>
  <si>
    <t>950723121</t>
  </si>
  <si>
    <t xml:space="preserve">Napustenie solárneho systému   </t>
  </si>
  <si>
    <t>950723130</t>
  </si>
  <si>
    <t xml:space="preserve">Miestny prevádzkový poriadok kotolne   </t>
  </si>
  <si>
    <t xml:space="preserve">     Časť: SO02 HSP</t>
  </si>
  <si>
    <t>Rozvádzač nástenný 19 12U/600x600mm s príslušenstvom   M</t>
  </si>
  <si>
    <t>Rozvádzač nástenný 19 12U/600x600mm s príslušenstvom   D</t>
  </si>
  <si>
    <t>Stropný reproduktor (zapustený) 6 W/100 V   D</t>
  </si>
  <si>
    <t>Stropný reproduktor (zapustený) 6 W/100 V   M</t>
  </si>
  <si>
    <t>Biely vnútorný skriňový reproduktor s výkonom (IP55) 6 W/100V   D</t>
  </si>
  <si>
    <t>Biely vnútorný skriňový reproduktor s výkonom (IP55) 6 W/100V   M</t>
  </si>
  <si>
    <t xml:space="preserve">Multi. prehrávač USB / SD / MP3   </t>
  </si>
  <si>
    <t xml:space="preserve">Riadiaca ústredňa systému napr.HSP TOA VM-3240VA, výkon 360 W / 100 V   </t>
  </si>
  <si>
    <t xml:space="preserve">Záložný zosilňovač 1x 240 W / 100 V   </t>
  </si>
  <si>
    <t xml:space="preserve">Zálohový napájací zdroj, 6x výstup 24 V DC   </t>
  </si>
  <si>
    <t xml:space="preserve">Akumulátor 12 V - 65 Ah   </t>
  </si>
  <si>
    <t xml:space="preserve">Recyklačný poplatok za 1 kg hmotnosti akumulátora. Na cenu sa nevzťahujú žiadne zľavy   </t>
  </si>
  <si>
    <t xml:space="preserve">Montáž zariadení v rack skrini   </t>
  </si>
  <si>
    <t>Kábel pre pripojenie požiarno technických zariadení, 1-CXKH-V-O 2x 1,5 RE P60-R B2ca,s1,d0,a1, bezhalogénový, s funkčnosťou pri požiari 60 min, 2 x 2,5mm, Cu drôt, izolácia z bezha</t>
  </si>
  <si>
    <t xml:space="preserve">Kábel FTP 4x2x0,5, LSOH, Euroclass B2ca - s1, d1, a1   </t>
  </si>
  <si>
    <t>Držiak káblov   D</t>
  </si>
  <si>
    <t>Držiak káblov   M</t>
  </si>
  <si>
    <t>Pol.018</t>
  </si>
  <si>
    <t xml:space="preserve">Skrutka roztiažna   </t>
  </si>
  <si>
    <t>Pol.019</t>
  </si>
  <si>
    <t xml:space="preserve">Inštalačná škatuľa E90   </t>
  </si>
  <si>
    <t xml:space="preserve">Prieraz v strope / stene  do 15 cm   </t>
  </si>
  <si>
    <t xml:space="preserve">Meranie 1 úseku káblovej trasy   </t>
  </si>
  <si>
    <t xml:space="preserve">Úprava kábla do 5x2   </t>
  </si>
  <si>
    <t xml:space="preserve">Ostatný nešpecifikovaný materiál   </t>
  </si>
  <si>
    <t>Pol.024</t>
  </si>
  <si>
    <t xml:space="preserve">Montáž vedení   </t>
  </si>
  <si>
    <t>Pol.025</t>
  </si>
  <si>
    <t xml:space="preserve">Pomocné práce   </t>
  </si>
  <si>
    <t>Pol.026</t>
  </si>
  <si>
    <t xml:space="preserve">Revízia a vypracovanie revíznej správy   </t>
  </si>
  <si>
    <t>Pol.027</t>
  </si>
  <si>
    <t xml:space="preserve">Podruž. mat / sádra,klince,štítky, pásky, natlkacie skrut.,.... /   </t>
  </si>
  <si>
    <t>Pol.028</t>
  </si>
  <si>
    <t xml:space="preserve">Podiel pridružných výkonov   </t>
  </si>
  <si>
    <t>Pol.029</t>
  </si>
  <si>
    <t xml:space="preserve">Spracovanie projektovej dokumentácie skutkového vyhotovenia   </t>
  </si>
  <si>
    <t>Pol.030</t>
  </si>
  <si>
    <t xml:space="preserve">Foto-Videodokumentácia elektroinštalačných rozvodov pred omietaním   </t>
  </si>
  <si>
    <t>Pol.031</t>
  </si>
  <si>
    <t xml:space="preserve">Oživenie, preskúšanie a uvedenie systému do trvalej prevádzky   </t>
  </si>
  <si>
    <t>Pol.032</t>
  </si>
  <si>
    <t xml:space="preserve">Školenie obsluhy   </t>
  </si>
  <si>
    <t>Pol.033</t>
  </si>
  <si>
    <t xml:space="preserve">Projektový manažment   </t>
  </si>
  <si>
    <t xml:space="preserve">Vypracovanie realizačnej projektovej dokumentácie   </t>
  </si>
  <si>
    <t xml:space="preserve">     Časť: SO02 EPS</t>
  </si>
  <si>
    <t>Ovládanie ústredne, Slovenčina   M</t>
  </si>
  <si>
    <t>Ovládanie ústredne, Slovenčina   D</t>
  </si>
  <si>
    <t>Karta adries, 128 detekčných bodov   M</t>
  </si>
  <si>
    <t>Karta adries, 128 detekčných bodov   D</t>
  </si>
  <si>
    <t>Skriňa, 6 modulov nástenná   M</t>
  </si>
  <si>
    <t>Skriňa, 6 modulov nástenná   D</t>
  </si>
  <si>
    <t>Dlouhá zbernica ústredne   M</t>
  </si>
  <si>
    <t>Dlouhá zbernica ústredne   D</t>
  </si>
  <si>
    <t>Krycia záslepka   M</t>
  </si>
  <si>
    <t>Krycia záslepka   D</t>
  </si>
  <si>
    <t>Sada kabelů, Řídicí jednotka akumulátorů do akumulátoru   M</t>
  </si>
  <si>
    <t>Sada kabelů, Řídicí jednotka akumulátorů do akumulátoru   D</t>
  </si>
  <si>
    <t>Sada kabelů, Napájení řídicí jednotky akumulátorů   D</t>
  </si>
  <si>
    <t>Sada kabelů, Záložní připojení ústředny   M</t>
  </si>
  <si>
    <t>Sada kabelů, Záložní připojení ústředny   D</t>
  </si>
  <si>
    <t>Napájecí zdroj, 24V   M</t>
  </si>
  <si>
    <t>Napájecí zdroj, 24V   D</t>
  </si>
  <si>
    <t xml:space="preserve">Držiak napájacieho zdroja, pre jeden zdroj   </t>
  </si>
  <si>
    <t xml:space="preserve">Sada kabelů, Záložní připojení ústředny   </t>
  </si>
  <si>
    <t>Batéria (12 V), každá 24 Ah   M</t>
  </si>
  <si>
    <t>Batéria (12 V), každá 24 Ah   D</t>
  </si>
  <si>
    <t>Modul napájení a dobíjení baterií   M</t>
  </si>
  <si>
    <t>Modul napájení a dobíjení baterií   D</t>
  </si>
  <si>
    <t>Modul sběrnice LSN, 300mA   M</t>
  </si>
  <si>
    <t>Modul sběrnice LSN, 300mA   D</t>
  </si>
  <si>
    <t>Vstupy a výstupy, 8 reléových výstupů   M</t>
  </si>
  <si>
    <t>Vstupy a výstupy, 8 reléových výstupů   D</t>
  </si>
  <si>
    <t>Hlásič, opt.,man. adresácia   M</t>
  </si>
  <si>
    <t>Hlásič, opt.,man. adresácia   D</t>
  </si>
  <si>
    <t xml:space="preserve">Pätica hlásiča s logem Bosch   </t>
  </si>
  <si>
    <t>Štítok, malý   M</t>
  </si>
  <si>
    <t>Štítok, malý   D</t>
  </si>
  <si>
    <t>21M_06</t>
  </si>
  <si>
    <t xml:space="preserve">Lineárny požiarny hlásič   </t>
  </si>
  <si>
    <t>SUB</t>
  </si>
  <si>
    <t>Lineárny požiarny hlásič FIRERAY 3000, vysielač / prijímač   M</t>
  </si>
  <si>
    <t>Lineárny požiarny hlásič FIRERAY 3000, vysielač / prijímač   D</t>
  </si>
  <si>
    <t>Rozširovacia sada  FIRERAY 3000, vysielač / prijímač   M</t>
  </si>
  <si>
    <t>Rozširovacia sada  FIRERAY 3000, vysielač / prijímač   D</t>
  </si>
  <si>
    <t xml:space="preserve">Montážna konzola pre prijímač / vysielač   </t>
  </si>
  <si>
    <t>Man. tlačidl. hlásič, vnútorný, červ.   M</t>
  </si>
  <si>
    <t>Man. tlačidl. hlásič, vnútorný, červ.   D</t>
  </si>
  <si>
    <t>Vazební člen s osmi vstupy a jedním relé - povrchová montáž   M</t>
  </si>
  <si>
    <t>Vazební člen s osmi vstupy a jedním relé - povrchová montáž   D</t>
  </si>
  <si>
    <t>Svorková krabica s keram. Svorkovnicou   M</t>
  </si>
  <si>
    <t>Svorková krabica s keram. Svorkovnicou   D</t>
  </si>
  <si>
    <t>prepäťová ochrana  na hlásiace a ovládacie linky   M</t>
  </si>
  <si>
    <t>prepäťová ochrana  na hlásiace a ovládacie linky   D</t>
  </si>
  <si>
    <t>prepäťová ochrana DA 275 typu D 230V   M</t>
  </si>
  <si>
    <t>prepäťová ochrana DA 275 typu D 230V    D</t>
  </si>
  <si>
    <t>Kábel pre pripojenie požiarno technických zariadení, JE H(st)H-V 1x2x0,8 B2ca,s1,d1,a1, bezhalogénový, s funkčnosťou pri požiari 60 min, Cu drôt, izolácia z bezhalogénovej, oheň ne M</t>
  </si>
  <si>
    <t>Kábel pre pripojenie požiarno technických zariadení, JE H(st)H-V 1x2x0,8 B2ca,s1,d1,a1, bezhalogénový, s funkčnosťou pri požiari 60 min, Cu drôt, izolácia z bezhalogénovej, oheň ne D</t>
  </si>
  <si>
    <t>požiarne príchytky na káble vr. kov. hmoždiniek s vrutmi E90   M</t>
  </si>
  <si>
    <t>požiarne príchytky na káble vr. kov. hmoždiniek s vrutmi E90   D</t>
  </si>
  <si>
    <t>Protipožiarny tmel   M</t>
  </si>
  <si>
    <t>Protipožiarny tmel   D</t>
  </si>
  <si>
    <t>21M_09</t>
  </si>
  <si>
    <t xml:space="preserve">HSZ, Ostatné   </t>
  </si>
  <si>
    <t>Ústredňa EPS s príslušenstvom - kompletizácia  D+M</t>
  </si>
  <si>
    <t>Požiarna siréna s majákom   D</t>
  </si>
  <si>
    <t>Pol.096</t>
  </si>
  <si>
    <t>Požiarna siréna s majákom   M</t>
  </si>
  <si>
    <t xml:space="preserve">     Časť: SO02 Elektroinštalácie</t>
  </si>
  <si>
    <t xml:space="preserve">Rýchlospojka   </t>
  </si>
  <si>
    <t xml:space="preserve">Vrty pre kotvy do betónu priemeru max do 14 mm a max do hĺbky 110 mm   </t>
  </si>
  <si>
    <t xml:space="preserve">Rýchlospojka Vario   </t>
  </si>
  <si>
    <t xml:space="preserve">Svorka FeZn skúšobná SZ   </t>
  </si>
  <si>
    <t xml:space="preserve">Svorka FeZn skúšobná, napr. 223 O DIN ZN   </t>
  </si>
  <si>
    <t xml:space="preserve">Označenie zvodov štítkami   </t>
  </si>
  <si>
    <t xml:space="preserve">Revízne dvierka   </t>
  </si>
  <si>
    <t xml:space="preserve">Revízne dvierka, napr. OBO 5106133 - 5800 VZ   </t>
  </si>
  <si>
    <t>Reflektor LED stropné do telocvične, nárazuvzdorné IK10 UGR xx   M</t>
  </si>
  <si>
    <t>Reflektor LED stropné do telocvične, nárazuvzdorné IK10 UGR xx   D</t>
  </si>
  <si>
    <t xml:space="preserve">Montáž a zapojenie svietidla LED na strop 36W / IP20   </t>
  </si>
  <si>
    <t xml:space="preserve">LED svietidlo stropné  36W   </t>
  </si>
  <si>
    <t xml:space="preserve">Nehorlavá podložka   </t>
  </si>
  <si>
    <t xml:space="preserve">Podložka vláknocementová nehorľavá pod elektrické rozvody a zariadenia   </t>
  </si>
  <si>
    <t xml:space="preserve">Zásuvka dvojnásobná na povrchovú montáž IP 44, 250V / 16A, vrátane zapojenia 2 x 2P + PE   </t>
  </si>
  <si>
    <t xml:space="preserve">Zásuvka dvojnásobná, radenie 2x(2P+PE), napr. Praktik IP44, na povrch, biela   </t>
  </si>
  <si>
    <t xml:space="preserve">Domová zásuvka polozapustená alebo zapustená, 10/16 A 250 V 2P + Z 2 x zapojenie   </t>
  </si>
  <si>
    <t xml:space="preserve">Zásuvka Valena Life dvojnásobná, radenie 2x(2P+T) 16A, s detskou ochranou, biela, LEGRAND   </t>
  </si>
  <si>
    <t xml:space="preserve">Spínače polozapustené a zapustené vrátane zapojenia sériový - radenie 5A   </t>
  </si>
  <si>
    <t xml:space="preserve">Vypínač 10A/230V pod omietku, rad. 6+6, IP20 +rámiky   </t>
  </si>
  <si>
    <t xml:space="preserve">Vypínač 10A/230V pod omietku, rad. 6+6, IP20   </t>
  </si>
  <si>
    <t xml:space="preserve">Priemyslová zásuvka nástenná CEE 400 V / 16 A vrátane zapojenia, IZG 1643, 3P + PE, IZG 1653, 3P + N + PE   </t>
  </si>
  <si>
    <t xml:space="preserve">Zásuvka nástenná priemyslová IZG 1653 16A/400V/5P IP67   </t>
  </si>
  <si>
    <t xml:space="preserve">Stropný zápustný reproduktor   </t>
  </si>
  <si>
    <t xml:space="preserve">Stropný zápustný reproduktor tlakový   </t>
  </si>
  <si>
    <t xml:space="preserve">Stropný zápustný reproduktor IP55   </t>
  </si>
  <si>
    <t xml:space="preserve">KOPOS odbočná krabica, keramická svorkovnica, tepelná poistka, požiarne odolná PS30 pre pripojenie tlakových reproduktorov   </t>
  </si>
  <si>
    <t xml:space="preserve">Vodič alebo kábel bezhalogénový N2XH 0,6/1,0 kV kábel uložený pevne 3x1,5 mm2   </t>
  </si>
  <si>
    <t xml:space="preserve">Kábel medený bezhalogenový N2XH 3x1,5 mm2   </t>
  </si>
  <si>
    <t xml:space="preserve">Vodič alebo kábel bezhalogénový N2XH 0,6/1,0 kV kábel uložený pevne 5x1,5 mm2   </t>
  </si>
  <si>
    <t xml:space="preserve">Kábel medený bezhalogenový N2XH 5x1,5 mm2   </t>
  </si>
  <si>
    <t xml:space="preserve">Vodič alebo kábel bezhalogénový N2XH 0,6/1,0 kV kábel uložený pevne 3x2,5 mm2   </t>
  </si>
  <si>
    <t xml:space="preserve">Kábel medený bezhalogenový N2XH 3x2,5 mm2   </t>
  </si>
  <si>
    <t xml:space="preserve">Vodič alebo kábel bezhalogénový N2XH 0,6/1,0 kV kábel uložený pevne 5x2,5 mm2   </t>
  </si>
  <si>
    <t xml:space="preserve">Kábel medený bezhalogenový N2XH 5x2,5 mm2   </t>
  </si>
  <si>
    <t xml:space="preserve">Kábel FTP kat 6A B2ca(s1,d1a1) oranžový   </t>
  </si>
  <si>
    <t xml:space="preserve">JE-H/ST/H FE180/PS30 1x2x0,8 kábel, bezhalogénový, požiarne odolný   </t>
  </si>
  <si>
    <t xml:space="preserve">CHKE-V-O FE180/PS30 2x1,5 kábel, bezhalogénový, požiarne odolný   </t>
  </si>
  <si>
    <t xml:space="preserve">Vodič H07 Z-K 1x6 žltozelený   </t>
  </si>
  <si>
    <t xml:space="preserve">Svorkovnica vyrovnania potenciálu -  SVP   </t>
  </si>
  <si>
    <t xml:space="preserve">Dátový rozvádzač - RACK   </t>
  </si>
  <si>
    <t xml:space="preserve">Rozvádzač R1   </t>
  </si>
  <si>
    <t xml:space="preserve">Rozvádzač RH   </t>
  </si>
  <si>
    <t>Realizačná dokumentácia EL.inštalacie</t>
  </si>
  <si>
    <t>Zachytávacia tyč zliatina AlMgSi bez osadenia a s osadením JP10-30</t>
  </si>
  <si>
    <t>Držiak zachytávacej tyče zliatina AlMgSi DJ1-8</t>
  </si>
  <si>
    <t xml:space="preserve">     Časť: SO02 Vzduchotechnika</t>
  </si>
  <si>
    <t>pol.2</t>
  </si>
  <si>
    <t xml:space="preserve">Ventilátor potrubný 4626m3/h + príslušenstvo   </t>
  </si>
  <si>
    <t>pol.3</t>
  </si>
  <si>
    <t xml:space="preserve">RSK 500   </t>
  </si>
  <si>
    <t>pol.4</t>
  </si>
  <si>
    <t xml:space="preserve">PDŽ  500x500   </t>
  </si>
  <si>
    <t>pol.5</t>
  </si>
  <si>
    <t xml:space="preserve">Krycia mriežka d=500   </t>
  </si>
  <si>
    <t>pol.6</t>
  </si>
  <si>
    <t>pol.7</t>
  </si>
  <si>
    <t>pol.8</t>
  </si>
  <si>
    <t xml:space="preserve">Dverová mriežka  325x85   </t>
  </si>
  <si>
    <t>pol.9</t>
  </si>
  <si>
    <t>pol.10</t>
  </si>
  <si>
    <t xml:space="preserve">Montážny,tesniaci a spojovací materiál   </t>
  </si>
  <si>
    <t>pol.11</t>
  </si>
  <si>
    <t>pol.12</t>
  </si>
  <si>
    <t>pol.1</t>
  </si>
  <si>
    <t xml:space="preserve">Ventilátor radiálny 500m3/h   </t>
  </si>
  <si>
    <t>Objekt SO 03 - Prístavba Jedálne</t>
  </si>
  <si>
    <t xml:space="preserve">     Časť: SO03 Architektonicko stavebná časť</t>
  </si>
  <si>
    <t xml:space="preserve">   MAĽBY</t>
  </si>
  <si>
    <t xml:space="preserve">Odstránenie ornice s premiestn. do 250 m   </t>
  </si>
  <si>
    <t>131201102</t>
  </si>
  <si>
    <t xml:space="preserve">Výkop nezapaženej jamy v hornine 3, nad 100 do 1000 m3   </t>
  </si>
  <si>
    <t>131201109</t>
  </si>
  <si>
    <t xml:space="preserve">Hĺbenie nezapažených jám a zárezov. Príplatok za lepivosť horniny 3   </t>
  </si>
  <si>
    <t xml:space="preserve">Výkop ryhy šírky do 60 horn.3 do 100m3   </t>
  </si>
  <si>
    <t xml:space="preserve">Príplatok k cenám za lepivosť pri hĺbení rýh š. do 600 zapaž. i nezapažených, s urovnaním dna v hornine 3   </t>
  </si>
  <si>
    <t>162201101</t>
  </si>
  <si>
    <t xml:space="preserve">Vodorovné premiestnenie výkopku z horniny 1-4 do 20m   </t>
  </si>
  <si>
    <t>167101102</t>
  </si>
  <si>
    <t xml:space="preserve">Nakladanie neuľahnutého výkopku z hornín tr.1-4 nad 100 do 1000 m3   </t>
  </si>
  <si>
    <t>215901101</t>
  </si>
  <si>
    <t xml:space="preserve">Zhutnenie podložia z rastlej horniny 1 až 4 pod násypy, z hornina súdržných do 92 % PS a nesúdržných   </t>
  </si>
  <si>
    <t>271521111</t>
  </si>
  <si>
    <t xml:space="preserve">Vankúše zhutnené pod základy z kameniva hrubého drveného, frakcie 16 - 125 mm   </t>
  </si>
  <si>
    <t>3311420111</t>
  </si>
  <si>
    <t xml:space="preserve">Prefa konštrukcie základové D+M  kalichy   </t>
  </si>
  <si>
    <t>3311420112</t>
  </si>
  <si>
    <t xml:space="preserve">Prefa konštrukcie základové - základové prahy   D+M   </t>
  </si>
  <si>
    <t>33114201121</t>
  </si>
  <si>
    <t xml:space="preserve">Prefa konštrukcie vodorovné, prievlaky a stužidlá  D+M   </t>
  </si>
  <si>
    <t>3311420113</t>
  </si>
  <si>
    <t xml:space="preserve">Prefa konštrukcie fasádne panely  D+M   </t>
  </si>
  <si>
    <t>3311420114</t>
  </si>
  <si>
    <t xml:space="preserve">Prefa konštrukcie zvislé - stĺpy    D+M   </t>
  </si>
  <si>
    <t>3311420117</t>
  </si>
  <si>
    <t xml:space="preserve">Prefa - Tmelenie spár komp.páskou Isobloco   </t>
  </si>
  <si>
    <t>kompl</t>
  </si>
  <si>
    <t>33114201122</t>
  </si>
  <si>
    <t xml:space="preserve">Filigránová stropná konštrukcia  hr.60mm   </t>
  </si>
  <si>
    <t>4111220112</t>
  </si>
  <si>
    <t xml:space="preserve">Betónová nadbetonávka hr. 180 mm   19,5*5,3*018=18,603 m3   </t>
  </si>
  <si>
    <t>611401311</t>
  </si>
  <si>
    <t xml:space="preserve">Omietka jednotlivých malých plôch na stropoch s plochou jednotlivo nad 0, 25 do 1 m2   </t>
  </si>
  <si>
    <t>612401391P</t>
  </si>
  <si>
    <t xml:space="preserve">Omietka jednotlivých malých plôch vnútorných stien akoukoľvek maltou nad 0, 25 do 1 m2   </t>
  </si>
  <si>
    <t>612451071P</t>
  </si>
  <si>
    <t xml:space="preserve">Vyspravenie povrchu vnútorných maltou cementovou pre omietky   </t>
  </si>
  <si>
    <t>620432128</t>
  </si>
  <si>
    <t xml:space="preserve">Betónový obklad steny hr.40mm do lepidla so sieťkou   </t>
  </si>
  <si>
    <t xml:space="preserve">Okapový chodník z vymývaného riečneho štrku  D+M  vč. podklad.vrstvy a ochrannej fólie   </t>
  </si>
  <si>
    <t>931961115</t>
  </si>
  <si>
    <t xml:space="preserve">Vložky do dilatačných škár zvislé, z polystyrénovej dosky hr. 30 mm   </t>
  </si>
  <si>
    <t>93199P</t>
  </si>
  <si>
    <t xml:space="preserve">Zhotovenie tesnenia dilatačnej škáry - prepojenie objektov   </t>
  </si>
  <si>
    <t>962031132</t>
  </si>
  <si>
    <t xml:space="preserve">Búranie priečok alebo vybúranie otvorov plochy nad 4 m2 z tehál pálených, plných alebo dutých hr. do 150 mm,  -0,19600t   </t>
  </si>
  <si>
    <t>967031733</t>
  </si>
  <si>
    <t xml:space="preserve">Prikresanie plošné, muriva z akýchkoľvek tehál pálených na akúkoľvek maltu hr. do 150 mm,  -0,27500t   </t>
  </si>
  <si>
    <t>967031734</t>
  </si>
  <si>
    <t xml:space="preserve">Prikresanie plošné, muriva z akýchkoľvek tehál pálených na akúkoľvek maltu hr. do 300 mm,  -0,55700t   </t>
  </si>
  <si>
    <t>968072641</t>
  </si>
  <si>
    <t xml:space="preserve">Vybúranie kovových stien plných, zasklených alebo výkladných,  -0,02500t   </t>
  </si>
  <si>
    <t>971033451</t>
  </si>
  <si>
    <t xml:space="preserve">Vybúranie otvoru v murive tehl. plochy do 0,25 m2 hr. do 450 mm,  -0,21900t   </t>
  </si>
  <si>
    <t>971045803</t>
  </si>
  <si>
    <t xml:space="preserve">Vrty príklepovým vrtákom do D 18 mm do stien alebo smerom dole do betónu -0.00001t   </t>
  </si>
  <si>
    <t>55300212</t>
  </si>
  <si>
    <t xml:space="preserve">Chemická kotva HILTI  M16   </t>
  </si>
  <si>
    <t>978065071P</t>
  </si>
  <si>
    <t xml:space="preserve">Odstránenie kontaktného zateplenia  hrúbky nad 120-150 mm,  -0,04382t   </t>
  </si>
  <si>
    <t>978065101P</t>
  </si>
  <si>
    <t xml:space="preserve">Odstránenie kontaktného zateplenia ostenia  hrúbky 20-30 mm,  -0,02588t   </t>
  </si>
  <si>
    <t>978071411</t>
  </si>
  <si>
    <t xml:space="preserve">Odsekanie a odstránenie izolácie z dosiek hr. nad 50 mm,  -0,11200t   </t>
  </si>
  <si>
    <t>979081111</t>
  </si>
  <si>
    <t xml:space="preserve">Odvoz sutiny a vybúraných hmôt na skládku do 1 km   </t>
  </si>
  <si>
    <t>979081121</t>
  </si>
  <si>
    <t xml:space="preserve">Odvoz sutiny a vybúraných hmôt na skládku za každý ďalší 1 km   </t>
  </si>
  <si>
    <t>979089612</t>
  </si>
  <si>
    <t xml:space="preserve">Poplatok za skladovanie - iné odpady zo stavieb a demolácií (17 09), ostatné   </t>
  </si>
  <si>
    <t>711111001</t>
  </si>
  <si>
    <t xml:space="preserve">Zhotovenie izolácie proti zemnej vlhkosti vodorovná náterom penetračným za studena   </t>
  </si>
  <si>
    <t>246170000900</t>
  </si>
  <si>
    <t xml:space="preserve">Lak asfaltový ALP-PENETRAL SN v sudoch   </t>
  </si>
  <si>
    <t>711112001</t>
  </si>
  <si>
    <t xml:space="preserve">Zhotovenie  izolácie proti zemnej vlhkosti zvislá penetračným náterom za studena   </t>
  </si>
  <si>
    <t>711471051</t>
  </si>
  <si>
    <t xml:space="preserve">Zhotovenie izolácie proti tlakovej vode PVC fóliou položenou voľne na vodorovnej ploche so zvarením spoju   </t>
  </si>
  <si>
    <t>283220000300</t>
  </si>
  <si>
    <t xml:space="preserve">Hydroizolačná fólia PVC-P FATRAFOL 803, izolácia základov proti zemnej vlhkosti, tlakovej vode   </t>
  </si>
  <si>
    <t>711472051</t>
  </si>
  <si>
    <t xml:space="preserve">Zhotovenie izolácie proti tlakovej vode PVC fóliou položenou voľne na ploche zvislej so zvarením spoju   </t>
  </si>
  <si>
    <t>711491171</t>
  </si>
  <si>
    <t xml:space="preserve">Zhotovenie podkladnej vrstvy izolácie z textílie na ploche vodorovnej, pre izolácie proti zemnej vlhkosti, podpovrchovej a tlakovej vode   </t>
  </si>
  <si>
    <t>693110001100</t>
  </si>
  <si>
    <t xml:space="preserve">Geotextília polypropylénová Tatratex GTX N PP 200, šírka 0,7-3,5 m, dĺžka 20-60-120 m, hrúbka 1,68 mm, netkaná, MIVA   </t>
  </si>
  <si>
    <t>63115206000</t>
  </si>
  <si>
    <t xml:space="preserve">Hydroizolačná fólia PVC-P FATRAFOL 803, hr. 2,0 mm, š. 1,3 m, izolácia plochých striech, farba sivá, FATRA IZOLFA   </t>
  </si>
  <si>
    <t>71229013</t>
  </si>
  <si>
    <t>71229014</t>
  </si>
  <si>
    <t>71229023</t>
  </si>
  <si>
    <t xml:space="preserve">Montáž štrkovej vrstvy hr.80mm   </t>
  </si>
  <si>
    <t>71229024</t>
  </si>
  <si>
    <t xml:space="preserve">Dodávka vymývaného štrku fr.16-32mm   </t>
  </si>
  <si>
    <t>71229025</t>
  </si>
  <si>
    <t xml:space="preserve">Opracovanie detailov, prestupy ZTI   </t>
  </si>
  <si>
    <t>712973900</t>
  </si>
  <si>
    <t xml:space="preserve">Dilatačné škáry na plochej streche   </t>
  </si>
  <si>
    <t xml:space="preserve">Krycia  PE  fólia   </t>
  </si>
  <si>
    <t>713121111</t>
  </si>
  <si>
    <t xml:space="preserve">Montáž tepelnej izolácie podláh minerálnou vlnou, kladená voľne v jednej vrstve   </t>
  </si>
  <si>
    <t>283720009500P</t>
  </si>
  <si>
    <t>713131121</t>
  </si>
  <si>
    <t xml:space="preserve">Montáž tepelnej izolácie stien minerálnou vlnou, s úpravou viazacím drôtom   </t>
  </si>
  <si>
    <t xml:space="preserve">Doska XPS STYRODUR 3000 C hr. 80 mm, zateplenie soklov, suterénov, podláh, ISOVER   </t>
  </si>
  <si>
    <t>283720009900P</t>
  </si>
  <si>
    <t xml:space="preserve">Doska EPS 120S hr. 2x150 mm, spolu 300 mm na zateplenie strechy   </t>
  </si>
  <si>
    <t>721P1</t>
  </si>
  <si>
    <t xml:space="preserve">Preloženie, sanácia a dopojenie vnútornej kanalizácie   </t>
  </si>
  <si>
    <t>721P2</t>
  </si>
  <si>
    <t xml:space="preserve">Demontáž, presun a osadenie hydrantu   </t>
  </si>
  <si>
    <t>721P3</t>
  </si>
  <si>
    <t xml:space="preserve">Presun, sanácia a dopojenie vonkajšej kanalizácie vrátane šachty   </t>
  </si>
  <si>
    <t>721P4</t>
  </si>
  <si>
    <t xml:space="preserve">Demontáž, premiestnenie, montáž a pripojenie radiátora na pôvodnú inštaláciu vrátane pripojovacieho potrubia   </t>
  </si>
  <si>
    <t xml:space="preserve">SDK priečka  HABITO  hr.150 mm dvojito opláštená s izoláciou   </t>
  </si>
  <si>
    <t xml:space="preserve">Akustický stropný podhľad zavesený   </t>
  </si>
  <si>
    <t xml:space="preserve">Univerzálny lapač strešných splavenín z PVC, priam y 300x155/110   </t>
  </si>
  <si>
    <t xml:space="preserve">D+M zvodovej rúry vrátene kolien a príslušenstva   </t>
  </si>
  <si>
    <t>764359224p</t>
  </si>
  <si>
    <t xml:space="preserve">Montáž PZ pl.žľab kotlík pre rúry d-100_x000D_
   </t>
  </si>
  <si>
    <t xml:space="preserve">Kotlík žlabový PZ lisovaný KL 33/100 -zváraný_x000D_
   </t>
  </si>
  <si>
    <t>766411012</t>
  </si>
  <si>
    <t xml:space="preserve">M+D Interiérový krycí rám okenného ostenia - drevená dubová doska hr.30 mm, šírky 110 mm   </t>
  </si>
  <si>
    <t xml:space="preserve">M+D Exteriér okná,dvere,presklenné steny, vč. parapetov   </t>
  </si>
  <si>
    <t>767622110B1</t>
  </si>
  <si>
    <t xml:space="preserve">M+D Podávacie okno   </t>
  </si>
  <si>
    <t>767634102</t>
  </si>
  <si>
    <t xml:space="preserve">M+D Exteriér rolety   </t>
  </si>
  <si>
    <t xml:space="preserve">Nátery farby bielej stien - antigrafity   </t>
  </si>
  <si>
    <t xml:space="preserve">     Časť: SO03 Elektroinštalácie</t>
  </si>
  <si>
    <t xml:space="preserve">   HZS ZA SKÚŠKY A REVÍZIE</t>
  </si>
  <si>
    <t xml:space="preserve">D+M Rozvádzač   </t>
  </si>
  <si>
    <t>3544112000</t>
  </si>
  <si>
    <t>Pásik uzemňovací 30x4 mm</t>
  </si>
  <si>
    <t>3540406800</t>
  </si>
  <si>
    <t>HR-Svorka SS</t>
  </si>
  <si>
    <t xml:space="preserve">D+M Svietidlá vr zapojenia   </t>
  </si>
  <si>
    <t xml:space="preserve">Realizačná dokumentácia   </t>
  </si>
  <si>
    <t xml:space="preserve">Zásuvka 230V, napr. Valena Life dvojnásobná, radenie 2P+T, s detskou ochranou, biela, LEGRAND   </t>
  </si>
  <si>
    <t>283165430542</t>
  </si>
  <si>
    <t>Elektroinštalačný materiál - výber Lišta PVC 35 LPHD 1ks=2m podlahová rohová</t>
  </si>
  <si>
    <t xml:space="preserve">BM      </t>
  </si>
  <si>
    <t>283165430508</t>
  </si>
  <si>
    <t>Elektroinštalačný materiál - výber Lišta PVC 15x30 WDK 1ks=2m OBO 6191010 RWS</t>
  </si>
  <si>
    <t xml:space="preserve">Pomocný a spojovací materiál </t>
  </si>
  <si>
    <t>973031612</t>
  </si>
  <si>
    <t>Vysekanie káps pre klátiky a krabice, veľkosť do 50x50x50 mm</t>
  </si>
  <si>
    <t>973031616</t>
  </si>
  <si>
    <t>Vysekanie káps pre klátiky a krabice, veľkosť do 100x100x50 mm</t>
  </si>
  <si>
    <t>974029122</t>
  </si>
  <si>
    <t>Vysekanie rýh v kamennom murive do hĺbky 30 mm šírky do 70 mm</t>
  </si>
  <si>
    <t>721290111</t>
  </si>
  <si>
    <t>Skúška tesnosti kanalizácie vodou do DN 125</t>
  </si>
  <si>
    <t>998721201</t>
  </si>
  <si>
    <t>Presun hmôt pre vnútornú kanalizáciu v objektoch výšky do 6 m</t>
  </si>
  <si>
    <t>721212303</t>
  </si>
  <si>
    <t>Podlahový vpusty z bočným odpadom zo šedej liatiny DN 50</t>
  </si>
  <si>
    <t>721170050</t>
  </si>
  <si>
    <t>Ohyb odpadového potrubia z PVC D 50</t>
  </si>
  <si>
    <t>721171106</t>
  </si>
  <si>
    <t>Potrubie kanalizačné z PVC-U rúr hrdlových odpadových D 50/1,8</t>
  </si>
  <si>
    <t>721212411</t>
  </si>
  <si>
    <t>Montáž podlahového vpustu z PVC s horizontálnym odtokom DN 50</t>
  </si>
  <si>
    <t>721170063</t>
  </si>
  <si>
    <t>Ohyb odpadového kanalizačného potrubia z PVC D 63</t>
  </si>
  <si>
    <t>722229101</t>
  </si>
  <si>
    <t>Montáž vodovodných armatúr ostatných s 1 závitom G 1/2"</t>
  </si>
  <si>
    <t>5511083500</t>
  </si>
  <si>
    <t xml:space="preserve">Ventil priamy priechodný KE 83 E 1/2" k armaturám pre ústredné vykurovanie </t>
  </si>
  <si>
    <t>722171103</t>
  </si>
  <si>
    <t xml:space="preserve">Potrubie z rúr plasthliníkových v kotúčoch Pex-Al-Pex - DUO 20 x 2 mm </t>
  </si>
  <si>
    <t>722220121</t>
  </si>
  <si>
    <t xml:space="preserve"> Armatúry vodovodné s jedným závitom, nástenka K 247 pre batériu G 1/2x150mm</t>
  </si>
  <si>
    <t>pár</t>
  </si>
  <si>
    <t>Zachytávacia tyč zliatina AlMgSi  s osadením JP10-30</t>
  </si>
  <si>
    <t>210220800</t>
  </si>
  <si>
    <t>Uzemňovacie vedenie na povrchu zliatina AlMgSi</t>
  </si>
  <si>
    <t>210010003</t>
  </si>
  <si>
    <t xml:space="preserve">Rúrka ohybná elektroinštalačná, uložená pod omietkou, typ 23 - 23 </t>
  </si>
  <si>
    <t>210010005</t>
  </si>
  <si>
    <t xml:space="preserve">Rúrka ohybná elektroinštalačná, uložená pod omietkou, typ 23 - 36 </t>
  </si>
  <si>
    <t>210220850</t>
  </si>
  <si>
    <t>Svorka zliatina AlMgSi k uzemňovacej tyči  SJ</t>
  </si>
  <si>
    <t>345165410819</t>
  </si>
  <si>
    <t>Elektroinštalačný materiál - výber Krabica nadomietková 134x134x72 KO 125</t>
  </si>
  <si>
    <t xml:space="preserve">KUS     </t>
  </si>
  <si>
    <t>HZS000214</t>
  </si>
  <si>
    <t>Stavebno montážne práce najnáročnejšie na odbornosť - prehliadky pracoviska a revízie (Tr 4) v rozsahu viac ako 4 a menej ako 8 hodín</t>
  </si>
  <si>
    <t>Objekt SO 04 - Navrhované spevnené plochy</t>
  </si>
  <si>
    <t xml:space="preserve">   SPEVNENÉ PLOCHY</t>
  </si>
  <si>
    <t>111201101</t>
  </si>
  <si>
    <t xml:space="preserve">Odstránenie krovín a stromov s priemerom kmeňa do 100 mm, s odstránením koreňov, do sklonu terénu 1:5 pri celkovej ploche do  1000 m2   </t>
  </si>
  <si>
    <t>113307213</t>
  </si>
  <si>
    <t>Odstránenie podkladov s premiestnením hmôt na skládku na vzdialenosť do 20 m alebo s naložením na dopravný prostriedok, v ploche jednotlivo nad 200 m2 z kameniva ťaženého, hr. vrst</t>
  </si>
  <si>
    <t>113307231</t>
  </si>
  <si>
    <t>Odstránenie podkladov s premiestnením hmôt na skládku na vzdialenosť do 20 m alebo s naložením na dopravný prostriedok, v ploche jednotlivo nad 200 m2 z betónu prostého, hr. vrstvy</t>
  </si>
  <si>
    <t>113307243</t>
  </si>
  <si>
    <t>Odstránenie podkladov s premiestnením hmôt na skládku na vzdialenosť do 20 m alebo s naložením na dopravný prostriedok, v ploche jednotlivo nad 200 m2 asfaltových, hr. vrstvy nad 1</t>
  </si>
  <si>
    <t>121101113</t>
  </si>
  <si>
    <t xml:space="preserve">Odstránenie ornice alebo lesnej pôdy s vodorovným premiestnením na hromady v mieste upotrebenia alebo na dočasné skládky so zložením na vzdialenosť do 100 m a do 10000 m3   </t>
  </si>
  <si>
    <t>122202202</t>
  </si>
  <si>
    <t xml:space="preserve">Odkopávky a prekopávky nezapažené pre cesty s premiestením výkopku v priečnych prof. na vzdial. do 15 m alebo s naložením na dopravný prostriedok, v hornine 3 nad 100 do 1000 m3   </t>
  </si>
  <si>
    <t>122202209</t>
  </si>
  <si>
    <t>Odkopávky a prekopávky nezapažené pre cesty s premiestením výkopku v priečnych prof. na vzdial. do 15 m alebo s naložením na dopravný prostriedok, príplatok k cenám za lepivosť hor</t>
  </si>
  <si>
    <t>132201102</t>
  </si>
  <si>
    <t>Hĺbenie rýh šírky do 600 mm zapažených i nezapažených s urovnaním dna do predpísaného profilu a spádu, s prehodením výkopu na priľahlom teréne na vzdialenosť do 3 m od pozdĺžnej os</t>
  </si>
  <si>
    <t>Vodorovné premiestnenie výkopku za sucha pre všetky druhy dopravných prostriedkov bez naloženia výkopu, avšak so zložením bez rozhrnutia z horniny 1 až 4 na vzdialenosť nad 20 do 5</t>
  </si>
  <si>
    <t>167103101</t>
  </si>
  <si>
    <t xml:space="preserve">Nakladanie neuľahnutého výkopku z hromád zeminy schopnej zúrodnenia   </t>
  </si>
  <si>
    <t>171101101</t>
  </si>
  <si>
    <t>Uloženie sypaniny do násypov s rozprestretím sypaniny vo vrstvách a s hrubým urovnaním, zhutnených s uzavretím povrchu násypu s predpís. mierou zhutnenia v % výsl. skúšok Proctor -</t>
  </si>
  <si>
    <t>181006112</t>
  </si>
  <si>
    <t xml:space="preserve">Rozprestretie zemín schopných zúrodnenia v rovine alebo v sklone do 1:5, pri hr. vrstvy nad 0,10 do 0,15 m   </t>
  </si>
  <si>
    <t>181201102</t>
  </si>
  <si>
    <t xml:space="preserve">Úprava pláne vyrovnaním výškových rozdielov v násypoch v hornine 1 až 4 so zhutnením   </t>
  </si>
  <si>
    <t>183405211</t>
  </si>
  <si>
    <t xml:space="preserve">Výsev trávniku hydroosevom na ornicu   </t>
  </si>
  <si>
    <t>0057211100</t>
  </si>
  <si>
    <t xml:space="preserve">OSIVÁ Trávy trávové semeno   </t>
  </si>
  <si>
    <t>214500211</t>
  </si>
  <si>
    <t xml:space="preserve">Zhotovenie výplne ryhy s drenážnym potrubím z rúr DN do 200, štrkom, pieskom alebo štrkopieskom, výšky nad 300 do 550 mm   </t>
  </si>
  <si>
    <t>5833325100</t>
  </si>
  <si>
    <t xml:space="preserve">KAMEŇ PRÍRODNÝ A ŠTRKOPIESKY Kamenivo prírodné ťažené pre stavebné účely(drobné, hrubé, štrkopiesky) Kamenivo ťažené hrubé 8-16 b   </t>
  </si>
  <si>
    <t>2860016240</t>
  </si>
  <si>
    <t xml:space="preserve">RÚRY,HADICE A KOMPLETAČNÉ PRVKY POTRUBNÉ Plastový potrubný systém PIPELIFE Flexo drenáž - rúry perforácia 360° drenážna rúra DN125/50m   </t>
  </si>
  <si>
    <t xml:space="preserve">Zhutnenie podložia z rastlej horniny 1 až 4 pod násypy, z hornín súdržných do 92 % PS a nesúdržných sypkých relatívnej uľahnutosti l(d) do 0,8   </t>
  </si>
  <si>
    <t>451573111</t>
  </si>
  <si>
    <t xml:space="preserve">Lôžko pod potrubie, stoky a drobné objekty, v otvorenom výkope z piesku a štrkopiesku do 63 mm   </t>
  </si>
  <si>
    <t>564851111</t>
  </si>
  <si>
    <t xml:space="preserve">Podklad zo štrkodrvy s rozprestretím a zhutnením, po zhutnení hr. 150 mm   </t>
  </si>
  <si>
    <t>564861111</t>
  </si>
  <si>
    <t xml:space="preserve">Podklad zo štrkodrvy s rozprestretím a zhutnením, po zhutnení hr. 200 mm   </t>
  </si>
  <si>
    <t>567132113</t>
  </si>
  <si>
    <t xml:space="preserve">Podklad z kameniva spevneného cementom bez dilatačných škár, s rozprestretím a zhutnením CBGM C 8/10 (C 6/8), po zhutnení hr. 180 mm   </t>
  </si>
  <si>
    <t>569903311</t>
  </si>
  <si>
    <t xml:space="preserve">Zhotovenie zemných krajníc z hornín akejkoľvek triedy so zhutnením   </t>
  </si>
  <si>
    <t>581130215P</t>
  </si>
  <si>
    <t xml:space="preserve">Kryt cementobetónový cestných komunikácií skupiny CB II pre TDZ II, III a IV hr. 100 mm   </t>
  </si>
  <si>
    <t>596911112</t>
  </si>
  <si>
    <t>Kladenie zámkovej dlažby komunikácií pre peších, hr. 60 mm so zhotovením lôžka z kameniva drveného hr. 40 mm, s vyplnením škár kamenivom ťaženým drobným dvojitým zhutnením všetkých</t>
  </si>
  <si>
    <t>5921952270</t>
  </si>
  <si>
    <t xml:space="preserve">PREFABRIKÁTY BETÓNOVÉ Prefabrikáty betónové PREMAC - dlažba, murovací materiál, obrubníky, tvárnice, žľaby Dlažba Low value - Haka 6 Premac HAKA 6N bezšpárová, sivá   </t>
  </si>
  <si>
    <t>596911212</t>
  </si>
  <si>
    <t>Kladenie zámkovej dlažby komunikácií pre peších, hr. 80 mm so zhotovením lôžka z kameniva drveného hr. 40 mm, s vyplnením škár kamenivom ťaženým drobným dvojitým zhutnením všetkých</t>
  </si>
  <si>
    <t>5921952190</t>
  </si>
  <si>
    <t xml:space="preserve">PREFABRIKÁTY BETÓNOVÉ Prefabrikáty betónové PREMAC - dlažba, murovací materiál, obrubníky, tvárnice, žľaby Dlažba Low value - Haka 8 Premac HAKA 8 cm, normal, sivá   </t>
  </si>
  <si>
    <t>895941111</t>
  </si>
  <si>
    <t xml:space="preserve">Zriadenie kanalizačného vpustu uličného z betónových dielcov typ UV-50,UVB-50   </t>
  </si>
  <si>
    <t>5922442460</t>
  </si>
  <si>
    <t xml:space="preserve">PREFABRIKÁTY BETÓNOVÉ Šachty Kanalizačné betónové dielce Kalový kôš pozinkovaný pre uličnú vpusť, vysoký, DN 450 (kc.UVTECHTIPDN450VYS)   </t>
  </si>
  <si>
    <t>5922442120</t>
  </si>
  <si>
    <t xml:space="preserve">PREFABRIKÁTY BETÓNOVÉ Šachty Kanalizačné betónové dielce Vyrovnávací prstenec 63/6   </t>
  </si>
  <si>
    <t>5922386500</t>
  </si>
  <si>
    <t xml:space="preserve">PREFABRIKÁTY BETÓNOVÉ Prefabrikáty pre uličné vpuste Prefabrikát betónový-uličná vpusť TBV 14-50,D 50cm   </t>
  </si>
  <si>
    <t>5922396000</t>
  </si>
  <si>
    <t xml:space="preserve">PREFABRIKÁTY BETÓNOVÉ Prefabrikáty pre uličné vpuste Prefabrikát betónový-uličná vpusť TBV 5-66,D 63cm   </t>
  </si>
  <si>
    <t>5922382500</t>
  </si>
  <si>
    <t xml:space="preserve">PREFABRIKÁTY BETÓNOVÉ Prefabrikáty pre uličné vpuste Prefabrikát betónový-uličná vpusť TBV 6-50, D 50cm   </t>
  </si>
  <si>
    <t>961043111</t>
  </si>
  <si>
    <t xml:space="preserve">Búranie základov z betónu prostého alebo preloženého_x000D_
kameňom, -2,20000t </t>
  </si>
  <si>
    <t>914001111</t>
  </si>
  <si>
    <t xml:space="preserve">Osadenie a montáž cestných zvislých dopravných značiek na stĺpiky, stĺpy, konzoly alebo objekty   </t>
  </si>
  <si>
    <t>4044777000</t>
  </si>
  <si>
    <t>VÝROBKY NÁVESTNÉ A ZABEZPEČOVACIE Výrobky a tabule orientačné, pre návestia a zabezpečovacie zariadenie - cestné Cestné smerové stĺpiky a LDS pásy + príslušenstvo stĺpik Zn, f60 mm</t>
  </si>
  <si>
    <t>4044777004</t>
  </si>
  <si>
    <t xml:space="preserve">VÝROBKY NÁVESTNÉ A ZABEZPEČOVACIE Výrobky a tabule orientačné, pre návestia a zabezpečovacie zariadenie - cestné Cestné smerové stĺpiky a LDS pásy + príslušenstvo objímka, f60 mm  </t>
  </si>
  <si>
    <t>4044782570</t>
  </si>
  <si>
    <t xml:space="preserve">VÝROBKY NÁVESTNÉ A ZABEZPEČOVACIE Výrobky a tabule orientačné, pre návestia a zabezpečovacie zariadenie - cestné Zákazové zvislé dopravné značky na oceľovom pozinkovanom podklade, </t>
  </si>
  <si>
    <t>915711111</t>
  </si>
  <si>
    <t xml:space="preserve">Vodorovné značenie krytov striekané farbou deliacich čiar šírky 125 mm   </t>
  </si>
  <si>
    <t>915712111</t>
  </si>
  <si>
    <t xml:space="preserve">Vodorovné značenie krytov striekané farbou vodiacich prúžkov šírky 250 mm   </t>
  </si>
  <si>
    <t>915719111</t>
  </si>
  <si>
    <t xml:space="preserve">Príplatok k cene za reflexnú úpravu balotinovú deliacich čiar šírky 125 mm   </t>
  </si>
  <si>
    <t>915719211</t>
  </si>
  <si>
    <t xml:space="preserve">Príplatok k cene za reflexnú úpravu balotinovú vodiacich prúžkov šírky 250 mm   </t>
  </si>
  <si>
    <t>915721111</t>
  </si>
  <si>
    <t xml:space="preserve">Vodorovné značenie krytov striekané farbou stopčiar, zebier, tieňov, šípok, nápisov, prechodov a pod.   </t>
  </si>
  <si>
    <t>915729111</t>
  </si>
  <si>
    <t xml:space="preserve">Príplatok k cene za reflexnú úpravu balotinovú stopčiar, zebier, tieňov, šípok nápisov, prechodov a pod.   </t>
  </si>
  <si>
    <t>915791111</t>
  </si>
  <si>
    <t xml:space="preserve">Predznačenie pre vodorovné značenie striekané farbou alebo vykonávané z náterových hmôt deliace čiary, vodiace prúžky   </t>
  </si>
  <si>
    <t>915791112</t>
  </si>
  <si>
    <t xml:space="preserve">Predznačenie pre vodorovné značenie striekané farbou alebo vykonávané z náterových hmôt stopčiary, zebry, tiene, šípky, nápisy, prechody   </t>
  </si>
  <si>
    <t>917762111</t>
  </si>
  <si>
    <t xml:space="preserve">Osadenie chodníkového obrubníka betónového ležatého so zaliatím a zatrením škár cementovou maltou, so zhotovením lôžka s bočnou oporou z betónu prostého tr. C 12/15   </t>
  </si>
  <si>
    <t>5921954410</t>
  </si>
  <si>
    <t xml:space="preserve">PREFABRIKÁTY BETÓNOVÉ Prefabrikáty betónové PREMAC - dlažba, murovací materiál, obrubníky, tvárnice, žľaby Obrubník cestný Premac obrubník cestný 100x20x15, 5 cm, nábehový   </t>
  </si>
  <si>
    <t>5921954540</t>
  </si>
  <si>
    <t xml:space="preserve">PREFABRIKÁTY BETÓNOVÉ Prefabrikáty betónové PREMAC - dlažba, murovací materiál, obrubníky, tvárnice, žľaby Obrubník cestný Premac obrubník cestný 100x26x15 cm,   </t>
  </si>
  <si>
    <t>5921954520</t>
  </si>
  <si>
    <t>PREFABRIKÁTY BETÓNOVÉ Prefabrikáty betónové PREMAC - dlažba, murovací materiál, obrubníky, tvárnice, žľaby Obrubník cestný Premac obrubník cestný bez skosenia, rovný, 100x26x15 cm,</t>
  </si>
  <si>
    <t>5921954660</t>
  </si>
  <si>
    <t xml:space="preserve">PREFABRIKÁTY BETÓNOVÉ Prefabrikáty betónové PREMAC - dlažba, murovací materiál, obrubníky, tvárnice, žľaby Obrubník parkový Premac obrubník parkový 100x20x5 cm, sivý   </t>
  </si>
  <si>
    <t>919735123</t>
  </si>
  <si>
    <t xml:space="preserve">Rezanie existujúceho betónového krytu alebo podkladu hĺbky nad  100 do 150 mm   </t>
  </si>
  <si>
    <t>919735112</t>
  </si>
  <si>
    <t xml:space="preserve">Rezanie existujúceho asfaltového krytu alebo podkladu hĺbky nad  50 do 100 mm   </t>
  </si>
  <si>
    <t>971056009</t>
  </si>
  <si>
    <t xml:space="preserve">Jadrové vrty diamantovými korunkami do stien železobetónových nad D 90 do 125 mm -0,00019 t   </t>
  </si>
  <si>
    <t>cm</t>
  </si>
  <si>
    <t>5534034470</t>
  </si>
  <si>
    <t xml:space="preserve">ČASTI A PREFABRIKÁTY KOVOVÉ, KOMBINOVANÉ Poklopy a kryty Liatinové mreže Vtoková mreža DRAINEX, 500x500mm, Tr.C250kN, plochá   </t>
  </si>
  <si>
    <t>DDZ</t>
  </si>
  <si>
    <t>Dočasné dopravné značenie - prenájom</t>
  </si>
  <si>
    <t>mes</t>
  </si>
  <si>
    <t>979083112</t>
  </si>
  <si>
    <t xml:space="preserve">Vodorovné  premiestnenie  sutiny  na  skládku  vrátane  naloženia  na  dopravný  prostriedok  a zloženie nad  100 do 1000 m   </t>
  </si>
  <si>
    <t>979083191</t>
  </si>
  <si>
    <t xml:space="preserve">Vodorovné  premiestnenie  sutiny  na  skládku  vrátane  naloženia  na  dopravný  prostriedok  a zloženie príplatok  za každých ďalších aj začatých 1000 m po komunikácii spevnenej  </t>
  </si>
  <si>
    <t>979089211</t>
  </si>
  <si>
    <t xml:space="preserve">Poplatok za skladovanie stavebného odpadu (17) bitúmenové zmesi, uholný decht a dechtové výrobky (17 03) nebezpečné (N) (17 03 01,03)   </t>
  </si>
  <si>
    <t xml:space="preserve">Poplatok za skladovanie stavebného odpadu (17) iné odpady zo stavieb a demolácií ostatné (O) (17 09 04)   </t>
  </si>
  <si>
    <t>998225111</t>
  </si>
  <si>
    <t xml:space="preserve">Presun hmôt pre pozemnú komunikáciu a letisko s krytom asfaltovým (822 2.7, 822 3.7, 822 5.7) akejkoľvek dĺžky objektu   </t>
  </si>
  <si>
    <t>Objekt SO 05 - Prípojka EL energie</t>
  </si>
  <si>
    <t>Skriňa RE - Montáž oceľolechovej rozvodnice do váhy 200 kg</t>
  </si>
  <si>
    <t>Elektromerový rozvádzač, poloriame meranie - ERP so základnou výbvaou rozvádzača (napr. TYP: ER P.V F663 160A - 200/5A P2, 240/240)</t>
  </si>
  <si>
    <t xml:space="preserve">Ukončenie vodičov v rozvádzač. vrátane zapojenia a vodičovej koncovky </t>
  </si>
  <si>
    <t>Kábel medený voľne uložený CYKY 5x2.5 D+M</t>
  </si>
  <si>
    <t>Kábel/vodič pre pevné uloženie hliníkový NAYY 4x185 ( D+M)</t>
  </si>
  <si>
    <t xml:space="preserve">Kábel CYKY-0 3x2,5 v zemi, vrátane uloženia a zapojenia   </t>
  </si>
  <si>
    <t xml:space="preserve">Príplatok na zaťahovanie káblov, váha kábla do 6 kg, vrátane uloženia   </t>
  </si>
  <si>
    <t>Inštalačná rúrka pevná FXKVS 200, 1kus=6m</t>
  </si>
  <si>
    <t xml:space="preserve">Uzemňovacie vedenie v zemi + svorky </t>
  </si>
  <si>
    <t>Chránička napr.FXKVR 110 D</t>
  </si>
  <si>
    <t>Chránička napr.FXKVR 110  M</t>
  </si>
  <si>
    <t xml:space="preserve">Pomocný a spojovací materiál   </t>
  </si>
  <si>
    <t xml:space="preserve">Výkop jamy pre RE   </t>
  </si>
  <si>
    <t>Hĺbenie káblovej ryhy 35 cm širokej a 90 cm hlbokej, v zemine triedy 3</t>
  </si>
  <si>
    <t xml:space="preserve">Zriad. káblového lôžka z piesku vrstvy 10 cm, (tehlami naprieč kábla) na šírku 35 cm   </t>
  </si>
  <si>
    <t xml:space="preserve">Kamenivo ťažené drobné frakcia 0-1 mm   </t>
  </si>
  <si>
    <t xml:space="preserve">Doska krycia káblová, napr. DEKAB 300/2 PVC červená 1m   </t>
  </si>
  <si>
    <t xml:space="preserve">Rozvinutie a uloženie výstražnej fólie z PE do ryhy, šírka do 33 cm   </t>
  </si>
  <si>
    <t xml:space="preserve">Výstražná fóla PE, farba červená   </t>
  </si>
  <si>
    <t xml:space="preserve">Ručný zásyp nezap. káblovej ryhy bez zhutn. zeminy, 35 cm širokej, 80 cm hlbokej v zemine tr. 4   </t>
  </si>
  <si>
    <t xml:space="preserve">Zhutnenie zeminy po vrstvách pri zahrnutí rýh strojom, vrstva zeminy 20 cm   </t>
  </si>
  <si>
    <t xml:space="preserve">Proviz. úprava terénu v zemine tr. 4, aby nerovnosti terénu neboli väčšie ako 2 cm od vodor.hladiny   </t>
  </si>
  <si>
    <t>Ukončenie celoplastových káblov zmrašť. záklopkou alebo páskou do 4 x 185 mm2</t>
  </si>
  <si>
    <t xml:space="preserve">Rozbitie betónu hrúbky 0,2m, šírky 0,35m + vrátenie do pôvodného stavu, vrátane betónu hrúbky 0,2m   </t>
  </si>
  <si>
    <t>Vytýčenie a zameranie podzemných inžinierskych sietí   (pred zahajením prác)</t>
  </si>
  <si>
    <t xml:space="preserve">Dokumentácia skutkového vyhotovenia   </t>
  </si>
  <si>
    <t xml:space="preserve">Geodetické zameranie skutočného prevedenia   </t>
  </si>
  <si>
    <t xml:space="preserve">Spolupráca so ZSD a.s.   </t>
  </si>
  <si>
    <t xml:space="preserve">Odborná prehliadka a skúška + správa   </t>
  </si>
  <si>
    <t>Objekt SO 06 - Prípojka Vodovodu</t>
  </si>
  <si>
    <t>131201101.S</t>
  </si>
  <si>
    <t>Výkop nezapaženej jamy v hornine 3, do 100 m3</t>
  </si>
  <si>
    <t>131201109.S</t>
  </si>
  <si>
    <t>Hĺbenie nezapažených jám a zárezov. Príplatok za lepivosť horniny 3</t>
  </si>
  <si>
    <t>132201201.S</t>
  </si>
  <si>
    <t>Výkop ryhy šírky 600-2000mm horn.3 do 100m3</t>
  </si>
  <si>
    <t>151101101</t>
  </si>
  <si>
    <t>Paženie a rozopretie stien rýh pre podzemné vedenie, príložné do 2 m</t>
  </si>
  <si>
    <t>151101111</t>
  </si>
  <si>
    <t>Odstránenie paženia rýh pre podzemné vedenie, príložné hĺbky do 2 m</t>
  </si>
  <si>
    <t>162501102</t>
  </si>
  <si>
    <t>Vodorovné premiestnenie výkopku po spevnenej ceste z horniny tr.1-4, do 100 m3 na vzdialenosť do 3000 m</t>
  </si>
  <si>
    <t>166101101</t>
  </si>
  <si>
    <t>Prehodenie neuľahnutého výkopku z horniny 1 až 4</t>
  </si>
  <si>
    <t>167101101</t>
  </si>
  <si>
    <t>Nakladanie neuľahnutého výkopku z hornín tr.1-4 do 100 m3</t>
  </si>
  <si>
    <t>171201201</t>
  </si>
  <si>
    <t>Uloženie sypaniny na skládky do 100 m3</t>
  </si>
  <si>
    <t>Poplatok za skladovanie - zemina a kamenivo (17 05) ostatné</t>
  </si>
  <si>
    <t>174101001</t>
  </si>
  <si>
    <t>Zásyp sypaninou so zhutnením jám, šachiet, rýh, zárezov alebo okolo objektov do 100 m3</t>
  </si>
  <si>
    <t>175101101</t>
  </si>
  <si>
    <t>Obsyp potrubia sypaninou z vhodných hornín 1 až 4 bez prehodenia sypaniny</t>
  </si>
  <si>
    <t>5833116600</t>
  </si>
  <si>
    <t>Kamenivo ťažené drobné 0-4 B</t>
  </si>
  <si>
    <t>999194300102</t>
  </si>
  <si>
    <t>GERMANPIPE-BRUGG Medzinárodná signalizačná páska na potrubie</t>
  </si>
  <si>
    <t>KUS</t>
  </si>
  <si>
    <t>553187050201</t>
  </si>
  <si>
    <t>Oceľový poklop ľahký na prefabriovanú žumpu-protipožiarnu nádrž</t>
  </si>
  <si>
    <t>551159100201</t>
  </si>
  <si>
    <t>Napúšťací ventil bočný kovový závit pre PN  1/2"</t>
  </si>
  <si>
    <t>388810150106</t>
  </si>
  <si>
    <t>Vodomer dn50</t>
  </si>
  <si>
    <t>273313521</t>
  </si>
  <si>
    <t>Betón základových dosiek, prostý tr. C 12/15</t>
  </si>
  <si>
    <t>Debnenie stien základových dosiek, zhotovenie-dielce</t>
  </si>
  <si>
    <t>Debnenie stien základových dosiek, odstránenie-dielce</t>
  </si>
  <si>
    <t>Výstuž základových dosiek zo zvár. sietí KARI</t>
  </si>
  <si>
    <t>451572111</t>
  </si>
  <si>
    <t>Lôžko pod potrubie, stoky a drobné objekty, v otvorenom výkope z kameniva drobného ťaženého 0-4 mm</t>
  </si>
  <si>
    <t>871221006</t>
  </si>
  <si>
    <t>Montáž vodovodného potrubia z dvojvsrtvového PE 100 SDR11/PN16 zváraných natupo D 63x5,8 mm</t>
  </si>
  <si>
    <t>286130033700</t>
  </si>
  <si>
    <t>Rúra HDPE na vodu PE100 PN16 SDR11 63x5,8x100 m, WAVIN</t>
  </si>
  <si>
    <t>892233111</t>
  </si>
  <si>
    <t>Preplach a dezinfekcia vodovodného potrubia DN od 40 do 70</t>
  </si>
  <si>
    <t>892241111</t>
  </si>
  <si>
    <t>Ostatné práce na rúrovom vedení, tlakové skúšky vodovodného potrubia DN do 80</t>
  </si>
  <si>
    <t>893353001</t>
  </si>
  <si>
    <t>Osadenie prefabrikovanej vodomernej šachty hranatej, pôdorysnej plochy do 4,2 m2, hĺbky do 2,0 m</t>
  </si>
  <si>
    <t>594300001200</t>
  </si>
  <si>
    <t>Vodomerná a armatúrna šachta BG, lxšxv 1500x1400x1800 mm, objem 3,8 m3, železobetónová, HYDRO BG</t>
  </si>
  <si>
    <t>899102111</t>
  </si>
  <si>
    <t>Osadenie poklopu liatinového a oceľového vrátane rámu hmotn. nad 50 do 100 kg</t>
  </si>
  <si>
    <t>5524213900</t>
  </si>
  <si>
    <t>Rám kanálový liatinový 610X610 mm</t>
  </si>
  <si>
    <t>899721121</t>
  </si>
  <si>
    <t>Signalizačný vodič na potrubí PVC DN do 150 mm</t>
  </si>
  <si>
    <t>899721131</t>
  </si>
  <si>
    <t>Označenie vodovodného potrubia bielou výstražnou fóliou</t>
  </si>
  <si>
    <t>862211121</t>
  </si>
  <si>
    <t>Montáž oblúka 45°, 90°, redukcie, zmršťovacie koncovky, pevného bodu, prechod stenou, armatúry, kompenzátora pre predizolované potrubie do 145 °C, DN 50 mm, izolácia triedy A štandardná D 125 mm</t>
  </si>
  <si>
    <t>857244192</t>
  </si>
  <si>
    <t>Príplatok za prácu v štôlni alebo v uzavretom kanáli pri montáži liatinových odbočných tvaroviek na potrubie z prírubových rúr DN 80 - DN 250</t>
  </si>
  <si>
    <t>862218111</t>
  </si>
  <si>
    <t>Drenáže a rúrky pre meracie zariadenia z oceľových rúrok bezšvových hrdlových DN 50 mm, hrúbka steny 3 mm</t>
  </si>
  <si>
    <t>422186070412</t>
  </si>
  <si>
    <t>FRIALEN DAV (Kit) Prípojkový ventil s navŕtavacou armatúrou, PE 100 SDR 11, d1/d2 110/63</t>
  </si>
  <si>
    <t>879172199</t>
  </si>
  <si>
    <t>Príplatok za montáž vodovodných prípojok DN 32 - DN 80</t>
  </si>
  <si>
    <t>891163111</t>
  </si>
  <si>
    <t>Montáž vodovodného ventilu hlavného pre prípojky na potrubie DN 25</t>
  </si>
  <si>
    <t>4227362000</t>
  </si>
  <si>
    <t>Šachtový hydrant D80 mm</t>
  </si>
  <si>
    <t>422186070409</t>
  </si>
  <si>
    <t>FRIALEN DAV (Kit) Prípojkový ventil s navŕtavacou armatúrou, PE 100 SDR 11, d1/d2 110/32</t>
  </si>
  <si>
    <t>553187060301</t>
  </si>
  <si>
    <t>PREFA SUČANY Oceľový rebrík</t>
  </si>
  <si>
    <t>594340000700pur</t>
  </si>
  <si>
    <t>Akumulačná nádrž (PURECO), objem nádrže 22m3, železobetónová, so zákrytovou doskou</t>
  </si>
  <si>
    <t>894101113</t>
  </si>
  <si>
    <t>Osadenie akumulačnej nádrže železobetónovej, hmotnosti nad 10 t</t>
  </si>
  <si>
    <t>998276101</t>
  </si>
  <si>
    <t>Presun hmôt pre rúrové vedenie hĺbené z rúr z plast., hmôt alebo sklolamin. v otvorenom výkope</t>
  </si>
  <si>
    <t>722221035</t>
  </si>
  <si>
    <t>Montáž guľového kohúta závitového priameho pre vodu G 2</t>
  </si>
  <si>
    <t>2210006</t>
  </si>
  <si>
    <t>Guľový kohút DN50, PN16, pre pitnú vodu, 3vrt v guli, pákový ovládač zelený, z DR mosadze, vnútorný x vnútorný závit</t>
  </si>
  <si>
    <t>722221082</t>
  </si>
  <si>
    <t>Montáž guľového kohúta vypúšťacieho závitového G 1/2</t>
  </si>
  <si>
    <t>5511871140</t>
  </si>
  <si>
    <t>Vypúšťací guľový kohút s páčkou, 1/2, Euro M, mosadz OT 58 IVAR</t>
  </si>
  <si>
    <t>722221290</t>
  </si>
  <si>
    <t>Montáž spätného ventilu závitového G 2</t>
  </si>
  <si>
    <t>5511872320</t>
  </si>
  <si>
    <t>Kontrolovateľný spätný ventil, 2, PN 16, mosadz CR, disk plast IVAR</t>
  </si>
  <si>
    <t>722221385</t>
  </si>
  <si>
    <t>Montáž filtra závitového G 2</t>
  </si>
  <si>
    <t>5511871620</t>
  </si>
  <si>
    <t>Filter závitový, 2, mosadz OT 58 IVAR</t>
  </si>
  <si>
    <t>998722201</t>
  </si>
  <si>
    <t>Presun hmôt pre vnútorný vodovod v objektoch výšky do 6 m</t>
  </si>
  <si>
    <t>Objekt SO 07 - Splašková kanalizácia</t>
  </si>
  <si>
    <t>132201202</t>
  </si>
  <si>
    <t>Výkop ryhy šírky 600-2000mm horn.3 od 100 do 1000 m3</t>
  </si>
  <si>
    <t>151101102</t>
  </si>
  <si>
    <t>Paženie a rozopretie stien rýh pre podzemné vedenie, príložné do 4 m</t>
  </si>
  <si>
    <t>151101112</t>
  </si>
  <si>
    <t>Odstránenie paženia rýh pre podzemné vedenie, príložné hĺbky do 4 m</t>
  </si>
  <si>
    <t>452386111</t>
  </si>
  <si>
    <t>Vyrovnávací prstenec z prostého betónu tr. C 8/10 pod poklopy a mreže, výška do 100 mm</t>
  </si>
  <si>
    <t>452386121</t>
  </si>
  <si>
    <t>Vyrovnávací prstenec z prostého betónu tr. C 8/10 pod poklopy a mreže, výška nad 100 do 200 mm</t>
  </si>
  <si>
    <t>871383120</t>
  </si>
  <si>
    <t>Montáž kanalizačného potrubia z korugovaných rúr PVC-U DN 200 mm</t>
  </si>
  <si>
    <t>286161010220</t>
  </si>
  <si>
    <t>PIPELIFE  Hladká rúra z PVC SN 8 DN  200/6 m pre gravitačný rozvod kanalizácie</t>
  </si>
  <si>
    <t>892351000</t>
  </si>
  <si>
    <t>Skúška tesnosti kanalizácie D 200</t>
  </si>
  <si>
    <t>894421113</t>
  </si>
  <si>
    <t>Zriadenie šachiet prefabrikovaných nad 10t</t>
  </si>
  <si>
    <t>5922442170</t>
  </si>
  <si>
    <t>Skruž šikmá/kónus 100-63/58/9 KPS</t>
  </si>
  <si>
    <t>5922442210</t>
  </si>
  <si>
    <t>Skruž rovná 100/30/9 PS</t>
  </si>
  <si>
    <t>5922442250</t>
  </si>
  <si>
    <t>Šachtové dno 100/80 otvor max. 50; s bet. kynetou a PS bez šachtových prechodiek</t>
  </si>
  <si>
    <t>5922442250nap</t>
  </si>
  <si>
    <t>Napojenie do dna existujúcej prefabrikovanej betónovej kanalizačnej šachty vysekaním diery do betónu, osadením šachtovej prechodky a napojením potrubia</t>
  </si>
  <si>
    <t>894431162a</t>
  </si>
  <si>
    <t>Montáž revíznej šachty z PVC, DN 400/200 (DN šachty/DN potr. ved.), tlak 40 t, hl. 1200 do 1500mm</t>
  </si>
  <si>
    <t>2860007950</t>
  </si>
  <si>
    <t>Teleskopické predĺž. s poklopom plným, zaťaženie do 40t pre rev. šachty DN 400 na PVC hladkú kanal. s predĺž. PIPELIFE</t>
  </si>
  <si>
    <t>2860007970</t>
  </si>
  <si>
    <t>Predĺženie revíznej šachty DN 400/1m na PVC hladkú kanalizáciu s predĺžením PIPELIFE</t>
  </si>
  <si>
    <t>286610002300</t>
  </si>
  <si>
    <t>Zberné dno DN 400, vtok/výtok DN 160, pre PP revízne šachty na PVC hladkú kanalizáciu s predĺžením, PIPELIFE</t>
  </si>
  <si>
    <t>899104111</t>
  </si>
  <si>
    <t>Osadenie poklopu liatinového a oceľového vrátane rámu hmotn. nad 150 kg</t>
  </si>
  <si>
    <t>5524211170</t>
  </si>
  <si>
    <t>Poklop kanalizačný komplet okrúhly,trieda D 400kN,DO-600 H, H 115</t>
  </si>
  <si>
    <t>899721132</t>
  </si>
  <si>
    <t>Označenie kanalizačného potrubia hnedou výstražnou fóliou</t>
  </si>
  <si>
    <t>Objekt SO 08 - Dažďová kanalizácia</t>
  </si>
  <si>
    <t>131201102.S</t>
  </si>
  <si>
    <t>Výkop nezapaženej jamy v hornine 3, nad 100 do 1000 m3</t>
  </si>
  <si>
    <t>132201109.S</t>
  </si>
  <si>
    <t>Príplatok k cene za lepivosť pri hĺbení rýh šírky do 600 mm zapažených i nezapažených s urovnaním dna v hornine 3</t>
  </si>
  <si>
    <t>132201202.S</t>
  </si>
  <si>
    <t>162501122.S</t>
  </si>
  <si>
    <t>Vodorovné premiestnenie výkopku po spevnenej ceste z horniny tr.1-4, nad 100 do 1000 m3 na vzdialenosť do 3000 m</t>
  </si>
  <si>
    <t>167101102.S</t>
  </si>
  <si>
    <t>Nakladanie neuľahnutého výkopku z hornín tr.1-4 nad 100 do 1000 m3</t>
  </si>
  <si>
    <t>171201202.S</t>
  </si>
  <si>
    <t>Uloženie sypaniny na skládky nad 100 do 1000 m3</t>
  </si>
  <si>
    <t>174101002.S</t>
  </si>
  <si>
    <t>Zásyp sypaninou so zhutnením jám, šachiet, rýh, zárezov alebo okolo objektov nad 100 do 1000 m3</t>
  </si>
  <si>
    <t>583410003500.S</t>
  </si>
  <si>
    <t>Kamenivo drvené hrubé frakcia 32-63 mm</t>
  </si>
  <si>
    <t>212754113</t>
  </si>
  <si>
    <t>Montáž trativodu z drenážnych rúr kameninových DN 200 mm, so štrkovým lôžkom v otvorenom výkope</t>
  </si>
  <si>
    <t>2869201001</t>
  </si>
  <si>
    <t>Odlučovač ropných látok, vrátane filtrov a poklopu (ORL - INOXfilter CRC -5l/s do UV)</t>
  </si>
  <si>
    <t>451971111.S</t>
  </si>
  <si>
    <t>Položenie podkladovej vrstvy z geotextílie s prekrytím pásov 150 mm a uchytením sponami z betónovej ocele a za plôtikmi klinmi</t>
  </si>
  <si>
    <t>693110002000.S</t>
  </si>
  <si>
    <t>Geotextília profi</t>
  </si>
  <si>
    <t>871326004</t>
  </si>
  <si>
    <t>Montáž kanalizačného PVC-U potrubia hladkého viacvrstvového DN 160</t>
  </si>
  <si>
    <t>286110006900</t>
  </si>
  <si>
    <t>Rúra kanalizačná PVC-U gravitačná, hladká SN4 - KG, ML - viacvrstvová, DN 160, dĺ. 1 m, WAVIN</t>
  </si>
  <si>
    <t>871356006</t>
  </si>
  <si>
    <t>Montáž kanalizačného PVC-U potrubia hladkého viacvrstvového DN 200</t>
  </si>
  <si>
    <t>286110007400</t>
  </si>
  <si>
    <t>Rúra kanalizačná PVC-U gravitačná, hladká SN4 - KG, ML - viacvrstvová, DN 200, dĺ. 5 m, WAVIN</t>
  </si>
  <si>
    <t>892311000</t>
  </si>
  <si>
    <t>Skúška tesnosti kanalizácie D 150</t>
  </si>
  <si>
    <t>894431162</t>
  </si>
  <si>
    <t>286610003300</t>
  </si>
  <si>
    <t>Zberné dno DN 400, vtok/výtok DN 200 (PVC hladká rúra), pre PP revízne šachty s PP korugovaným predĺžením, PIPELIFE</t>
  </si>
  <si>
    <t>286610026900</t>
  </si>
  <si>
    <t>Predĺženie DN 400, dĺžka 1 m, hladka rúra PVC, pre PP revízne šachty, PIPELIFE</t>
  </si>
  <si>
    <t>286161130113</t>
  </si>
  <si>
    <t>PIPELIFE  PVC-U flexibilná drenážna rúra DN 160, bez performácie</t>
  </si>
  <si>
    <t xml:space="preserve">M       </t>
  </si>
  <si>
    <t>283161040501</t>
  </si>
  <si>
    <t>PIPELIFE  Lapač strešných splavenín pre vpusty</t>
  </si>
  <si>
    <t>286610027600</t>
  </si>
  <si>
    <t>Predĺženie teleskopické s poklopom plným, zaťaženie do 40 t, pre PP revízne šachty, PIPELIFE</t>
  </si>
  <si>
    <t>894170004</t>
  </si>
  <si>
    <t>Montáž vsakovacích blokov- ELWA,recyklovatelný polypropylén (PP),rozmeru 600x600x600 mm od 50 do 100 m3</t>
  </si>
  <si>
    <t>894170032</t>
  </si>
  <si>
    <t>Montáž filtračno-usadzovacej šachty VFS1, DN400, výška 1800mm</t>
  </si>
  <si>
    <t>286161040402</t>
  </si>
  <si>
    <t>PIPELIFE  PVC uličný vpust s obsahom 50 l 315x160/50</t>
  </si>
  <si>
    <t>283161160201</t>
  </si>
  <si>
    <t>Vsakovací objekt 0,6*0,6*0,6 (alt. DRENBLOK DB60)</t>
  </si>
  <si>
    <t>891262020</t>
  </si>
  <si>
    <t>Montáž zavzdušňovacieho a odvzdušňovacieho ventilu pre kanalizáciu s prírubovým pripojením DN 100</t>
  </si>
  <si>
    <t>553161040601</t>
  </si>
  <si>
    <t>PIPELIFE  Vozovkový poklop, liatinová mreža pre vpusť 12,5 t</t>
  </si>
  <si>
    <t>5971355000</t>
  </si>
  <si>
    <t>Kanalizačná vpusť DN 300 mm diel A Ia</t>
  </si>
  <si>
    <t>721242121.S</t>
  </si>
  <si>
    <t>Lapač strešných splavenín plastový univerzálny priamy DN 125</t>
  </si>
  <si>
    <t>Objekt SO 09 - Teplovodná prípojka - alt. zdroj en.</t>
  </si>
  <si>
    <t>Pol1</t>
  </si>
  <si>
    <t>Vodič CY červený 4mm2 solárny kábel</t>
  </si>
  <si>
    <t>Pol2</t>
  </si>
  <si>
    <t>Vodič CY modrý 4mm2 solárny kábel</t>
  </si>
  <si>
    <t>Pol3</t>
  </si>
  <si>
    <t>Vodič CY červený 6mm2 solárny kábel</t>
  </si>
  <si>
    <t>Pol4</t>
  </si>
  <si>
    <t>Vodič CY modrý 6mm2 solárny kábel</t>
  </si>
  <si>
    <t>Pol5</t>
  </si>
  <si>
    <t>Koncovky PV male+female</t>
  </si>
  <si>
    <t>Pol6</t>
  </si>
  <si>
    <t>Stupačková svorkovnica</t>
  </si>
  <si>
    <t>Pol7</t>
  </si>
  <si>
    <t>Rúrky (chráničky)</t>
  </si>
  <si>
    <t>Pol8</t>
  </si>
  <si>
    <t>Krabice ip65</t>
  </si>
  <si>
    <t>Pol9</t>
  </si>
  <si>
    <t>Prechodky</t>
  </si>
  <si>
    <t>Pol10</t>
  </si>
  <si>
    <t>CYKY 3x2,5mm2 (D+M)</t>
  </si>
  <si>
    <t>Pol11</t>
  </si>
  <si>
    <t>Káblový žlab 100x200</t>
  </si>
  <si>
    <t>Pol12</t>
  </si>
  <si>
    <t>Rohovník na kablový žlab plochý</t>
  </si>
  <si>
    <t>Pol13</t>
  </si>
  <si>
    <t>Rohovník na kablový žlab 90°</t>
  </si>
  <si>
    <t>Pol14</t>
  </si>
  <si>
    <t>Rozvádzaž AC s náplňou K1, RZS1</t>
  </si>
  <si>
    <t>Pol15</t>
  </si>
  <si>
    <t>Zvodič prepatia</t>
  </si>
  <si>
    <t>Pol16</t>
  </si>
  <si>
    <t>Kábel CYKY 5x10mm2</t>
  </si>
  <si>
    <t>Pol17</t>
  </si>
  <si>
    <t>HR s meraním a istením</t>
  </si>
  <si>
    <t>Pol18</t>
  </si>
  <si>
    <t>PC s monitorovacím softvérom</t>
  </si>
  <si>
    <t>Pol19</t>
  </si>
  <si>
    <t>Prepojenie na dispečing</t>
  </si>
  <si>
    <t>Pol20</t>
  </si>
  <si>
    <t>Invetor (menič) DC/AC 3f min.6kVp</t>
  </si>
  <si>
    <t>Pol21</t>
  </si>
  <si>
    <t>Dodávka a montáž fotovoltické panely (napr.Axitec 300kWp alebo ekvivalent)</t>
  </si>
  <si>
    <t>Pol22</t>
  </si>
  <si>
    <t>Ostatný drobný spojovací materiál</t>
  </si>
  <si>
    <t>Pol23</t>
  </si>
  <si>
    <t>Revízia</t>
  </si>
  <si>
    <t>998921203</t>
  </si>
  <si>
    <t>Presun hmôt pre montáž silnoprúdových rozvodov a zariadení v stavbe (objekte) výšky nad 7 do 24 m</t>
  </si>
  <si>
    <t>998921291</t>
  </si>
  <si>
    <t>Príplatok za zväčšený silnoprúdových rozvodov a zariadení presun nad vymedzenú najväčšiu dopravnú vzdialenosť po stavenisku do 1 km</t>
  </si>
  <si>
    <t>345165410281</t>
  </si>
  <si>
    <t>Elektroinštalačný materiál - Držiak na solárny panel (Renusol C-520075-K ConSole+ 1,730x1,100x390mm)</t>
  </si>
  <si>
    <t>HZS000112</t>
  </si>
  <si>
    <t xml:space="preserve">Stavebno montážne práce náročnejšie, ucelené, obtiažne, rutinné (Tr.2) v rozsahu viac ako 8 hodín náročnejšie </t>
  </si>
  <si>
    <t>Objekt SO 10 - Sadové úpravy</t>
  </si>
  <si>
    <t>112P</t>
  </si>
  <si>
    <t xml:space="preserve">Vyrúbanie stromu vrátane likvidácie   </t>
  </si>
  <si>
    <t>112P1</t>
  </si>
  <si>
    <t>Vysoká a nízka zeleň ( výsadby z krov, tráv a ostatných drevín)</t>
  </si>
  <si>
    <t>112P2</t>
  </si>
  <si>
    <t>Tilia cordata - lipa malolistá s obvodom kmeňa 17-20cm</t>
  </si>
  <si>
    <t>Thuja Occidentalis - tuja západná s obvodom kmeňa 14-16cm</t>
  </si>
  <si>
    <t>183P</t>
  </si>
  <si>
    <t xml:space="preserve">Obrobenie pôdy hrabaním v rovone al. svahu do 1:5   </t>
  </si>
  <si>
    <t>183P1</t>
  </si>
  <si>
    <t xml:space="preserve">Kvalitná zemina pod trávnik v hr.5 cm t.j. 105 m3 ( materiál+dovoz)   </t>
  </si>
  <si>
    <t>183P2</t>
  </si>
  <si>
    <t xml:space="preserve">Navážka a rozprestrenie ( ručne+strojovo) vrstvy zeminy   </t>
  </si>
  <si>
    <t>183P3</t>
  </si>
  <si>
    <t xml:space="preserve">Zavalcovanie pôdy po vyrovnaní   </t>
  </si>
  <si>
    <t>183P4</t>
  </si>
  <si>
    <t xml:space="preserve">Trávne osivo - DLF Univerzal 20kg vrece   </t>
  </si>
  <si>
    <t>183P5</t>
  </si>
  <si>
    <t xml:space="preserve">Štartovacie hnojivo pre trávnik - Everest New Grass  ( Scotts) cca 15kg   </t>
  </si>
  <si>
    <t>183P6</t>
  </si>
  <si>
    <t xml:space="preserve">Výsev trávneho osiva   </t>
  </si>
  <si>
    <t>183P8</t>
  </si>
  <si>
    <t xml:space="preserve">Obrobenie pôdy valcovaním v rovine al. svaho do 1:5   </t>
  </si>
  <si>
    <t>183P7</t>
  </si>
  <si>
    <t xml:space="preserve">Obrobenie pôdy hrabaním v rovine al. svaho do 1:5, po výseve - zapracovanie osiva   </t>
  </si>
  <si>
    <t>1</t>
  </si>
  <si>
    <t xml:space="preserve">Mechanické vyčistenie plochy - s odvozom a likvidáciou na skládku   </t>
  </si>
  <si>
    <t>10</t>
  </si>
  <si>
    <t xml:space="preserve">Hnojenie vysadenýh rastlín v rovine alebo svahu do 1:5 umelým hnojivom s rozdel.k jednotl. rastlinám   </t>
  </si>
  <si>
    <t>11</t>
  </si>
  <si>
    <t xml:space="preserve">Zakotvenie drevín troma a viac kolmi pri priemere kolov do 100mm pri dĺžke kolov od 2m do 3m   </t>
  </si>
  <si>
    <t>12</t>
  </si>
  <si>
    <t xml:space="preserve">Pokládka netkanej textílie - záhony /výsadba/   </t>
  </si>
  <si>
    <t>13</t>
  </si>
  <si>
    <t xml:space="preserve">Štrkovanie, mulčovanie   </t>
  </si>
  <si>
    <t>14</t>
  </si>
  <si>
    <t xml:space="preserve">Presun hmôt pre sadovnícke a krajinárske úpravy do 5000m vodorovne bez zvislého presunu   </t>
  </si>
  <si>
    <t>15</t>
  </si>
  <si>
    <t xml:space="preserve">Príprava a réžia   </t>
  </si>
  <si>
    <t>16</t>
  </si>
  <si>
    <t xml:space="preserve">Ostatné drobné manipulácie   </t>
  </si>
  <si>
    <t>17</t>
  </si>
  <si>
    <t xml:space="preserve">Netkaná textília /UV stab./   </t>
  </si>
  <si>
    <t>18</t>
  </si>
  <si>
    <t xml:space="preserve">Klince na textíliu 3/10   </t>
  </si>
  <si>
    <t>19</t>
  </si>
  <si>
    <t xml:space="preserve">Systém na ukotvenie dreviny (3xdrevený kôl,1xpolkol, úväz, jutový pás a klince )   </t>
  </si>
  <si>
    <t>20</t>
  </si>
  <si>
    <t xml:space="preserve">Zemina k výsadbe rastlín 105 m3 ( materiál+dovoz+nakládka+vykládka)   </t>
  </si>
  <si>
    <t xml:space="preserve">Mulčovacia kôra borovicová triedená 1,5vreca/m2   </t>
  </si>
  <si>
    <t>3</t>
  </si>
  <si>
    <t xml:space="preserve">Spracovanie pôdy frézovaním ( hrubé, stredné a jemné spracovanie )   </t>
  </si>
  <si>
    <t>4</t>
  </si>
  <si>
    <t xml:space="preserve">Plošná úprava terénu pri nerovnostiach terénu nad 100-150 mm v rovine alebo na svahu do 1:5  2x   </t>
  </si>
  <si>
    <t>5</t>
  </si>
  <si>
    <t xml:space="preserve">Hlbenie jam v hornine 1-4 bez výmeny pôdy, s naložením prebyt.zeminy na dopr.prostried. v rovine alebo na svahu do 1:5   </t>
  </si>
  <si>
    <t>6</t>
  </si>
  <si>
    <t xml:space="preserve">Hlbenie jam v hornine 1-4 bez výmeny pôdy, s naložením prebyt.zeminy na dopr.prostried. v rovine alebo na svahu do 1:5  </t>
  </si>
  <si>
    <t>7</t>
  </si>
  <si>
    <t xml:space="preserve">Výsadba drevín s balom do predom vyhĺbenej jamky sa zaliatím  v rovine alebo na svahu do 1:5 </t>
  </si>
  <si>
    <t>8</t>
  </si>
  <si>
    <t xml:space="preserve">Výsadba drevín s balom do predom vyhĺbenej jamky sa zaliatím  v rovine alebo na svahu do 1:5  </t>
  </si>
  <si>
    <t xml:space="preserve">Zaliatie rastlín vodou   </t>
  </si>
  <si>
    <t>001</t>
  </si>
  <si>
    <t xml:space="preserve">Tryska Hunter  PRO SPRAY   </t>
  </si>
  <si>
    <t>KS</t>
  </si>
  <si>
    <t>002</t>
  </si>
  <si>
    <t xml:space="preserve">Tryska Hunter  PGJ   </t>
  </si>
  <si>
    <t>003</t>
  </si>
  <si>
    <t xml:space="preserve">Postrekovač ProSpray - výsuv 10cm   </t>
  </si>
  <si>
    <t>004</t>
  </si>
  <si>
    <t xml:space="preserve">Elektromag.ventil s reg.prietoku - hranatý PGV   </t>
  </si>
  <si>
    <t>005</t>
  </si>
  <si>
    <t xml:space="preserve">Guľový ventil 1 s vypúšťakom   </t>
  </si>
  <si>
    <t>006</t>
  </si>
  <si>
    <t xml:space="preserve">Snímač dažďa Mini-Clik s regul.citlivosti   </t>
  </si>
  <si>
    <t>007</t>
  </si>
  <si>
    <t xml:space="preserve">Riadiaca jednotka Hunter - exter. pre 12 vetiev+rozširovací modul   </t>
  </si>
  <si>
    <t>008</t>
  </si>
  <si>
    <t xml:space="preserve">Kolienko Swing Joint 1/2   </t>
  </si>
  <si>
    <t>009</t>
  </si>
  <si>
    <t xml:space="preserve">Kolienko Swing Joint 3/4   </t>
  </si>
  <si>
    <t>010</t>
  </si>
  <si>
    <t xml:space="preserve">Spojka priama  Swing Joint 3/4   </t>
  </si>
  <si>
    <t>011</t>
  </si>
  <si>
    <t xml:space="preserve">Hadica LDPE PE-40 0,6Mpa 32/2,9mm   </t>
  </si>
  <si>
    <t>bm</t>
  </si>
  <si>
    <t>012</t>
  </si>
  <si>
    <t xml:space="preserve">Hadica LDPE PE-40 0,6Mpa 25/2,3mm   </t>
  </si>
  <si>
    <t>013</t>
  </si>
  <si>
    <t xml:space="preserve">Tvarovky, spojky, T-kus ( na hadicu 25 a 32 )   </t>
  </si>
  <si>
    <t>014</t>
  </si>
  <si>
    <t xml:space="preserve">Samonavrtávacia objímka  32-3/4   </t>
  </si>
  <si>
    <t>015</t>
  </si>
  <si>
    <t xml:space="preserve">Šachtový holender radový  T-kus  -5/1   </t>
  </si>
  <si>
    <t>016</t>
  </si>
  <si>
    <t xml:space="preserve">Kábel LiYY 10x0,5 mm2  - desaťžilový   </t>
  </si>
  <si>
    <t>017</t>
  </si>
  <si>
    <t xml:space="preserve">Chránička na kábek   </t>
  </si>
  <si>
    <t>018</t>
  </si>
  <si>
    <t xml:space="preserve">Vodovzdorný konektor 316-IR do30V - 3M   </t>
  </si>
  <si>
    <t>019</t>
  </si>
  <si>
    <t xml:space="preserve">Vodovzdorný konektor č.DBY do30V žltý/biela tuba   </t>
  </si>
  <si>
    <t>020</t>
  </si>
  <si>
    <t xml:space="preserve">Samosťah. Super Fuinny Pipe PET rubka 16mm/1bm   </t>
  </si>
  <si>
    <t>021</t>
  </si>
  <si>
    <t xml:space="preserve">Teflónová páska 19mm  (0,2mm)   </t>
  </si>
  <si>
    <t>022</t>
  </si>
  <si>
    <t xml:space="preserve">Ostatný drobný inštalačný materiál   </t>
  </si>
  <si>
    <t>023</t>
  </si>
  <si>
    <t xml:space="preserve">Výkop a zásyp drážky na hadice - strojovo+dokopanie ručne so spätným zásypom a dosev trávového osiva   </t>
  </si>
  <si>
    <t>024</t>
  </si>
  <si>
    <t xml:space="preserve">Vymeranie pozícií postrekovačov   </t>
  </si>
  <si>
    <t>025</t>
  </si>
  <si>
    <t xml:space="preserve">Pokládka hadíc so zmontovaním do ryhy   </t>
  </si>
  <si>
    <t>026</t>
  </si>
  <si>
    <t xml:space="preserve">Inštalácia postrekovačov   </t>
  </si>
  <si>
    <t>027</t>
  </si>
  <si>
    <t xml:space="preserve">Inštalácia ventilov do šachty   </t>
  </si>
  <si>
    <t>028</t>
  </si>
  <si>
    <t xml:space="preserve">Inštalácia trysiek, spustenie, nastavenie   </t>
  </si>
  <si>
    <t>029</t>
  </si>
  <si>
    <t xml:space="preserve">Inštalácia dažďového senzora   </t>
  </si>
  <si>
    <t>030</t>
  </si>
  <si>
    <t>031</t>
  </si>
  <si>
    <t>451504113</t>
  </si>
  <si>
    <t xml:space="preserve">Zhotovenie podkladovej vrstvy z kameniva hr.nad 150 do 200 mm   </t>
  </si>
  <si>
    <t>583310000100</t>
  </si>
  <si>
    <t xml:space="preserve">Kamenivo ťažené drobné frakcia 0-1 mm, STN EN 12620 + A1   </t>
  </si>
  <si>
    <t>632921913</t>
  </si>
  <si>
    <t xml:space="preserve">Dlažba z betónových dlaždíc hr. 60 mm do piesku   </t>
  </si>
  <si>
    <t>59246000</t>
  </si>
  <si>
    <t xml:space="preserve">Dlažba betónová  400x400x80 mm   </t>
  </si>
  <si>
    <t>916531111</t>
  </si>
  <si>
    <t xml:space="preserve">Osadenie záhonového alebo parkového obrubníka betón., do lôžka z bet. pros. tr. C 12/15 bez bočnej opory   </t>
  </si>
  <si>
    <t>5921733</t>
  </si>
  <si>
    <t xml:space="preserve">Obrubník záhonový ABO 45-25   </t>
  </si>
  <si>
    <t>936124122P</t>
  </si>
  <si>
    <t xml:space="preserve">Osadenie parkovej lavičky vrátane spodnej stavby a kotvenia   </t>
  </si>
  <si>
    <t>553560000200</t>
  </si>
  <si>
    <t xml:space="preserve">Lavička parková s operadlom   </t>
  </si>
  <si>
    <t>5531</t>
  </si>
  <si>
    <t xml:space="preserve">Brána 2-krídlová, zvar.siet  5x5 cm  4000/1000   </t>
  </si>
  <si>
    <t>5532</t>
  </si>
  <si>
    <t xml:space="preserve">Brána posuvná na kol.  9500/2000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</si>
  <si>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</si>
  <si>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</si>
  <si>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</si>
  <si>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</si>
  <si>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Reproduktor   D</t>
  </si>
  <si>
    <t xml:space="preserve">Reproduktor  M   </t>
  </si>
  <si>
    <t>Školský rozhlas - Mikrofonný pult D</t>
  </si>
  <si>
    <t>Školský rozhlas - Mikrofonný pult M</t>
  </si>
  <si>
    <t>Čítačka čipov s videovrátnikom a príslušenstvom D</t>
  </si>
  <si>
    <t>Čítačka čipov s videovrátnikom  a príslušenstvom M</t>
  </si>
  <si>
    <t>Mini PC    D</t>
  </si>
  <si>
    <t>Mini PC    M</t>
  </si>
  <si>
    <t>Školský rozhlas - elektronický školník   D</t>
  </si>
  <si>
    <t>Školský rozhlas - elektronický školník   M</t>
  </si>
  <si>
    <t>Ústredňa -založný zdroj UPS s príslušenstvom  D+M</t>
  </si>
  <si>
    <t xml:space="preserve">Elektrický závesný ohrievač vody </t>
  </si>
  <si>
    <t xml:space="preserve">Montáž elektr.ohrievač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</si>
</sst>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 ###\ ##0.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1" xfId="0" applyNumberFormat="1" applyFont="1" applyFill="1" applyBorder="1"/>
    <xf numFmtId="0" fontId="0" fillId="0" borderId="0" xfId="0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"/>
  <sheetViews>
    <sheetView tabSelected="1" workbookViewId="0"/>
  </sheetViews>
  <sheetFormatPr defaultColWidth="0" defaultRowHeight="15" x14ac:dyDescent="0.25"/>
  <cols>
    <col min="1" max="1" width="32.7109375" style="1" customWidth="1"/>
    <col min="2" max="2" width="10.7109375" style="1" customWidth="1"/>
    <col min="3" max="6" width="8.7109375" style="1" customWidth="1"/>
    <col min="7" max="7" width="10.7109375" style="1" customWidth="1"/>
    <col min="8" max="8" width="9.140625" style="1" customWidth="1"/>
    <col min="9" max="26" width="0" hidden="1" customWidth="1"/>
    <col min="27" max="16384" width="9.140625" style="1" hidden="1"/>
  </cols>
  <sheetData>
    <row r="1" spans="1:26" x14ac:dyDescent="0.25">
      <c r="A1"/>
      <c r="B1"/>
      <c r="C1"/>
      <c r="D1"/>
      <c r="E1"/>
      <c r="F1"/>
      <c r="G1"/>
    </row>
    <row r="2" spans="1:26" ht="35.1" customHeight="1" x14ac:dyDescent="0.25">
      <c r="A2" s="2" t="s">
        <v>0</v>
      </c>
      <c r="B2" s="2"/>
      <c r="C2" s="2"/>
      <c r="D2" s="2"/>
      <c r="E2" s="2"/>
      <c r="F2" t="s">
        <v>2</v>
      </c>
      <c r="G2"/>
    </row>
    <row r="3" spans="1:26" x14ac:dyDescent="0.25">
      <c r="A3" s="2" t="s">
        <v>1</v>
      </c>
      <c r="B3" s="2"/>
      <c r="C3" s="2"/>
      <c r="D3" s="2"/>
      <c r="E3" s="2"/>
      <c r="F3" t="s">
        <v>3</v>
      </c>
      <c r="G3" t="s">
        <v>4</v>
      </c>
    </row>
    <row r="4" spans="1:26" x14ac:dyDescent="0.25">
      <c r="A4" s="2"/>
      <c r="B4" s="2"/>
      <c r="C4" s="2"/>
      <c r="D4" s="2"/>
      <c r="E4" s="2"/>
      <c r="F4">
        <v>0.2</v>
      </c>
      <c r="G4">
        <v>0</v>
      </c>
    </row>
    <row r="5" spans="1:26" x14ac:dyDescent="0.25">
      <c r="A5"/>
      <c r="B5"/>
      <c r="C5"/>
      <c r="D5"/>
      <c r="E5"/>
      <c r="F5"/>
      <c r="G5"/>
    </row>
    <row r="6" spans="1:26" x14ac:dyDescent="0.2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</row>
    <row r="7" spans="1:26" x14ac:dyDescent="0.25">
      <c r="A7" t="s">
        <v>12</v>
      </c>
      <c r="B7"/>
      <c r="C7"/>
      <c r="D7"/>
      <c r="E7"/>
      <c r="F7"/>
      <c r="G7">
        <f>SUM(G8:G12)</f>
        <v>0</v>
      </c>
      <c r="Z7">
        <f>SUM(G8:G12)</f>
        <v>0</v>
      </c>
    </row>
    <row r="8" spans="1:26" x14ac:dyDescent="0.25">
      <c r="A8" t="s">
        <v>13</v>
      </c>
      <c r="B8">
        <f>'SO 7363'!I294-Rekapitulácia!D8</f>
        <v>0</v>
      </c>
      <c r="C8">
        <f>'SO 7363'!P25</f>
        <v>0</v>
      </c>
      <c r="D8">
        <v>0</v>
      </c>
      <c r="E8">
        <f>'SO 7363'!P16</f>
        <v>0</v>
      </c>
      <c r="F8">
        <v>0</v>
      </c>
      <c r="G8">
        <f>B8+C8+D8+E8+F8</f>
        <v>0</v>
      </c>
      <c r="K8" s="1">
        <f>'SO 7363'!K294</f>
        <v>0</v>
      </c>
      <c r="Q8" s="1">
        <v>30.126000000000001</v>
      </c>
    </row>
    <row r="9" spans="1:26" x14ac:dyDescent="0.25">
      <c r="A9" t="s">
        <v>14</v>
      </c>
      <c r="B9">
        <f>'SO 7364'!I308-Rekapitulácia!D9</f>
        <v>0</v>
      </c>
      <c r="C9">
        <f>'SO 7364'!P25</f>
        <v>0</v>
      </c>
      <c r="D9">
        <v>0</v>
      </c>
      <c r="E9">
        <f>'SO 7364'!P16</f>
        <v>0</v>
      </c>
      <c r="F9">
        <v>0</v>
      </c>
      <c r="G9">
        <f>B9+C9+D9+E9+F9</f>
        <v>0</v>
      </c>
      <c r="K9" s="1">
        <f>'SO 7364'!K308</f>
        <v>0</v>
      </c>
      <c r="Q9" s="1">
        <v>30.126000000000001</v>
      </c>
    </row>
    <row r="10" spans="1:26" x14ac:dyDescent="0.25">
      <c r="A10" t="s">
        <v>15</v>
      </c>
      <c r="B10">
        <f>'SO 7365'!I261-Rekapitulácia!D10</f>
        <v>0</v>
      </c>
      <c r="C10">
        <f>'SO 7365'!P25</f>
        <v>0</v>
      </c>
      <c r="D10">
        <v>0</v>
      </c>
      <c r="E10">
        <f>'SO 7365'!P16</f>
        <v>0</v>
      </c>
      <c r="F10">
        <v>0</v>
      </c>
      <c r="G10">
        <f>B10+C10+D10+E10+F10</f>
        <v>0</v>
      </c>
      <c r="K10" s="1">
        <f>'SO 7365'!K261</f>
        <v>0</v>
      </c>
      <c r="Q10" s="1">
        <v>30.126000000000001</v>
      </c>
    </row>
    <row r="11" spans="1:26" x14ac:dyDescent="0.25">
      <c r="A11" t="s">
        <v>16</v>
      </c>
      <c r="B11">
        <f>'SO 7366'!I266-Rekapitulácia!D11</f>
        <v>0</v>
      </c>
      <c r="C11">
        <f>'SO 7366'!P25</f>
        <v>0</v>
      </c>
      <c r="D11">
        <v>0</v>
      </c>
      <c r="E11">
        <f>'SO 7366'!P16</f>
        <v>0</v>
      </c>
      <c r="F11">
        <v>0</v>
      </c>
      <c r="G11">
        <f>B11+C11+D11+E11+F11</f>
        <v>0</v>
      </c>
      <c r="K11" s="1">
        <f>'SO 7366'!K266</f>
        <v>0</v>
      </c>
      <c r="Q11" s="1">
        <v>30.126000000000001</v>
      </c>
    </row>
    <row r="12" spans="1:26" x14ac:dyDescent="0.25">
      <c r="A12" t="s">
        <v>17</v>
      </c>
      <c r="B12">
        <f>'SO 7367'!I101-Rekapitulácia!D12</f>
        <v>0</v>
      </c>
      <c r="C12">
        <f>'SO 7367'!P25</f>
        <v>0</v>
      </c>
      <c r="D12">
        <v>0</v>
      </c>
      <c r="E12">
        <f>'SO 7367'!P16</f>
        <v>0</v>
      </c>
      <c r="F12">
        <v>0</v>
      </c>
      <c r="G12">
        <f>B12+C12+D12+E12+F12</f>
        <v>0</v>
      </c>
      <c r="K12" s="1">
        <f>'SO 7367'!K101</f>
        <v>0</v>
      </c>
      <c r="Q12" s="1">
        <v>30.126000000000001</v>
      </c>
    </row>
    <row r="13" spans="1:26" x14ac:dyDescent="0.25">
      <c r="A13" t="s">
        <v>18</v>
      </c>
      <c r="B13"/>
      <c r="C13"/>
      <c r="D13"/>
      <c r="E13"/>
      <c r="F13"/>
      <c r="G13">
        <f>SUM(G14:G20)</f>
        <v>0</v>
      </c>
      <c r="Z13">
        <f>SUM(G14:G20)</f>
        <v>0</v>
      </c>
    </row>
    <row r="14" spans="1:26" x14ac:dyDescent="0.25">
      <c r="A14" t="s">
        <v>19</v>
      </c>
      <c r="B14">
        <f>'SO 7369'!I307-Rekapitulácia!D14</f>
        <v>0</v>
      </c>
      <c r="C14">
        <f>'SO 7369'!P25</f>
        <v>0</v>
      </c>
      <c r="D14">
        <v>0</v>
      </c>
      <c r="E14">
        <f>'SO 7369'!P16</f>
        <v>0</v>
      </c>
      <c r="F14">
        <v>0</v>
      </c>
      <c r="G14">
        <f t="shared" ref="G14:G20" si="0">B14+C14+D14+E14+F14</f>
        <v>0</v>
      </c>
      <c r="K14" s="1">
        <f>'SO 7369'!K307</f>
        <v>0</v>
      </c>
      <c r="Q14" s="1">
        <v>30.126000000000001</v>
      </c>
    </row>
    <row r="15" spans="1:26" x14ac:dyDescent="0.25">
      <c r="A15" t="s">
        <v>20</v>
      </c>
      <c r="B15">
        <f>'SO 7370'!I283-Rekapitulácia!D15</f>
        <v>0</v>
      </c>
      <c r="C15">
        <f>'SO 7370'!P25</f>
        <v>0</v>
      </c>
      <c r="D15">
        <v>0</v>
      </c>
      <c r="E15">
        <f>'SO 7370'!P16</f>
        <v>0</v>
      </c>
      <c r="F15">
        <v>0</v>
      </c>
      <c r="G15">
        <f t="shared" si="0"/>
        <v>0</v>
      </c>
      <c r="K15" s="1">
        <f>'SO 7370'!K283</f>
        <v>0</v>
      </c>
      <c r="Q15" s="1">
        <v>30.126000000000001</v>
      </c>
    </row>
    <row r="16" spans="1:26" x14ac:dyDescent="0.25">
      <c r="A16" t="s">
        <v>21</v>
      </c>
      <c r="B16">
        <f>'SO 7371'!I236-Rekapitulácia!D16</f>
        <v>0</v>
      </c>
      <c r="C16">
        <f>'SO 7371'!P25</f>
        <v>0</v>
      </c>
      <c r="D16">
        <v>0</v>
      </c>
      <c r="E16">
        <f>'SO 7371'!P16</f>
        <v>0</v>
      </c>
      <c r="F16">
        <v>0</v>
      </c>
      <c r="G16">
        <f t="shared" si="0"/>
        <v>0</v>
      </c>
      <c r="K16" s="1">
        <f>'SO 7371'!K236</f>
        <v>0</v>
      </c>
      <c r="Q16" s="1">
        <v>30.126000000000001</v>
      </c>
    </row>
    <row r="17" spans="1:26" x14ac:dyDescent="0.25">
      <c r="A17" t="s">
        <v>22</v>
      </c>
      <c r="B17">
        <f>'SO 7372'!I122-Rekapitulácia!D17</f>
        <v>0</v>
      </c>
      <c r="C17">
        <f>'SO 7372'!P25</f>
        <v>0</v>
      </c>
      <c r="D17">
        <v>0</v>
      </c>
      <c r="E17">
        <f>'SO 7372'!P16</f>
        <v>0</v>
      </c>
      <c r="F17">
        <v>0</v>
      </c>
      <c r="G17">
        <f t="shared" si="0"/>
        <v>0</v>
      </c>
      <c r="K17" s="1">
        <f>'SO 7372'!K122</f>
        <v>0</v>
      </c>
      <c r="Q17" s="1">
        <v>30.126000000000001</v>
      </c>
    </row>
    <row r="18" spans="1:26" x14ac:dyDescent="0.25">
      <c r="A18" t="s">
        <v>23</v>
      </c>
      <c r="B18">
        <f>'SO 7404'!I161-Rekapitulácia!D18</f>
        <v>0</v>
      </c>
      <c r="C18">
        <f>'SO 7404'!P25</f>
        <v>0</v>
      </c>
      <c r="D18">
        <v>0</v>
      </c>
      <c r="E18">
        <f>'SO 7404'!P16</f>
        <v>0</v>
      </c>
      <c r="F18">
        <v>0</v>
      </c>
      <c r="G18">
        <f t="shared" si="0"/>
        <v>0</v>
      </c>
      <c r="K18" s="1">
        <f>'SO 7404'!K161</f>
        <v>0</v>
      </c>
      <c r="Q18" s="1">
        <v>30.126000000000001</v>
      </c>
    </row>
    <row r="19" spans="1:26" x14ac:dyDescent="0.25">
      <c r="A19" t="s">
        <v>24</v>
      </c>
      <c r="B19">
        <f>'SO 7405'!I223-Rekapitulácia!D19</f>
        <v>0</v>
      </c>
      <c r="C19">
        <f>'SO 7405'!P25</f>
        <v>0</v>
      </c>
      <c r="D19">
        <v>0</v>
      </c>
      <c r="E19">
        <f>'SO 7405'!P16</f>
        <v>0</v>
      </c>
      <c r="F19">
        <v>0</v>
      </c>
      <c r="G19">
        <f t="shared" si="0"/>
        <v>0</v>
      </c>
      <c r="K19" s="1">
        <f>'SO 7405'!K223</f>
        <v>0</v>
      </c>
      <c r="Q19" s="1">
        <v>30.126000000000001</v>
      </c>
    </row>
    <row r="20" spans="1:26" x14ac:dyDescent="0.25">
      <c r="A20" t="s">
        <v>25</v>
      </c>
      <c r="B20">
        <f>'SO 7406'!I105-Rekapitulácia!D20</f>
        <v>0</v>
      </c>
      <c r="C20">
        <f>'SO 7406'!P25</f>
        <v>0</v>
      </c>
      <c r="D20">
        <v>0</v>
      </c>
      <c r="E20">
        <f>'SO 7406'!P16</f>
        <v>0</v>
      </c>
      <c r="F20">
        <v>0</v>
      </c>
      <c r="G20">
        <f t="shared" si="0"/>
        <v>0</v>
      </c>
      <c r="K20" s="1">
        <f>'SO 7406'!K105</f>
        <v>0</v>
      </c>
      <c r="Q20" s="1">
        <v>30.126000000000001</v>
      </c>
    </row>
    <row r="21" spans="1:26" x14ac:dyDescent="0.25">
      <c r="A21" t="s">
        <v>26</v>
      </c>
      <c r="B21"/>
      <c r="C21"/>
      <c r="D21"/>
      <c r="E21"/>
      <c r="F21"/>
      <c r="G21">
        <f>SUM(G22:G23)</f>
        <v>0</v>
      </c>
      <c r="Z21">
        <f>SUM(G22:G23)</f>
        <v>0</v>
      </c>
    </row>
    <row r="22" spans="1:26" x14ac:dyDescent="0.25">
      <c r="A22" t="s">
        <v>27</v>
      </c>
      <c r="B22">
        <f>'SO 7435'!I287-Rekapitulácia!D22</f>
        <v>0</v>
      </c>
      <c r="C22">
        <f>'SO 7435'!P25</f>
        <v>0</v>
      </c>
      <c r="D22">
        <v>0</v>
      </c>
      <c r="E22">
        <f>'SO 7435'!P16</f>
        <v>0</v>
      </c>
      <c r="F22">
        <v>0</v>
      </c>
      <c r="G22">
        <f t="shared" ref="G22:G30" si="1">B22+C22+D22+E22+F22</f>
        <v>0</v>
      </c>
      <c r="K22" s="1">
        <f>'SO 7435'!K287</f>
        <v>0</v>
      </c>
      <c r="Q22" s="1">
        <v>30.126000000000001</v>
      </c>
    </row>
    <row r="23" spans="1:26" x14ac:dyDescent="0.25">
      <c r="A23" t="s">
        <v>28</v>
      </c>
      <c r="B23">
        <f>'SO 7436'!I194-Rekapitulácia!D23</f>
        <v>0</v>
      </c>
      <c r="C23">
        <f>'SO 7436'!P25</f>
        <v>0</v>
      </c>
      <c r="D23">
        <v>0</v>
      </c>
      <c r="E23">
        <f>'SO 7436'!P16</f>
        <v>0</v>
      </c>
      <c r="F23">
        <v>0</v>
      </c>
      <c r="G23">
        <f t="shared" si="1"/>
        <v>0</v>
      </c>
      <c r="K23" s="1">
        <f>'SO 7436'!K194</f>
        <v>0</v>
      </c>
      <c r="Q23" s="1">
        <v>30.126000000000001</v>
      </c>
    </row>
    <row r="24" spans="1:26" x14ac:dyDescent="0.25">
      <c r="A24" t="s">
        <v>29</v>
      </c>
      <c r="B24">
        <f>'SO 7444'!I168-Rekapitulácia!D24</f>
        <v>0</v>
      </c>
      <c r="C24">
        <f>'SO 7444'!P25</f>
        <v>0</v>
      </c>
      <c r="D24">
        <v>0</v>
      </c>
      <c r="E24">
        <f>'SO 7444'!P16</f>
        <v>0</v>
      </c>
      <c r="F24">
        <v>0</v>
      </c>
      <c r="G24">
        <f t="shared" si="1"/>
        <v>0</v>
      </c>
      <c r="K24" s="1">
        <f>'SO 7444'!K168</f>
        <v>0</v>
      </c>
      <c r="Q24" s="1">
        <v>30.126000000000001</v>
      </c>
    </row>
    <row r="25" spans="1:26" x14ac:dyDescent="0.25">
      <c r="A25" t="s">
        <v>30</v>
      </c>
      <c r="B25">
        <f>'SO 7450'!I114-Rekapitulácia!D25</f>
        <v>0</v>
      </c>
      <c r="C25">
        <f>'SO 7450'!P25</f>
        <v>0</v>
      </c>
      <c r="D25">
        <v>0</v>
      </c>
      <c r="E25">
        <f>'SO 7450'!P16</f>
        <v>0</v>
      </c>
      <c r="F25">
        <v>0</v>
      </c>
      <c r="G25">
        <f t="shared" si="1"/>
        <v>0</v>
      </c>
      <c r="K25" s="1">
        <f>'SO 7450'!K114</f>
        <v>0</v>
      </c>
      <c r="Q25" s="1">
        <v>30.126000000000001</v>
      </c>
    </row>
    <row r="26" spans="1:26" x14ac:dyDescent="0.25">
      <c r="A26" t="s">
        <v>31</v>
      </c>
      <c r="B26">
        <f>'SO 7451'!I158-Rekapitulácia!D26</f>
        <v>0</v>
      </c>
      <c r="C26">
        <f>'SO 7451'!P25</f>
        <v>0</v>
      </c>
      <c r="D26">
        <v>0</v>
      </c>
      <c r="E26">
        <f>'SO 7451'!P16</f>
        <v>0</v>
      </c>
      <c r="F26">
        <v>0</v>
      </c>
      <c r="G26">
        <f t="shared" si="1"/>
        <v>0</v>
      </c>
      <c r="K26" s="1">
        <f>'SO 7451'!K158</f>
        <v>0</v>
      </c>
      <c r="Q26" s="1">
        <v>30.126000000000001</v>
      </c>
    </row>
    <row r="27" spans="1:26" x14ac:dyDescent="0.25">
      <c r="A27" t="s">
        <v>32</v>
      </c>
      <c r="B27">
        <f>'SO 7452'!I129-Rekapitulácia!D27</f>
        <v>0</v>
      </c>
      <c r="C27">
        <f>'SO 7452'!P25</f>
        <v>0</v>
      </c>
      <c r="D27">
        <v>0</v>
      </c>
      <c r="E27">
        <f>'SO 7452'!P16</f>
        <v>0</v>
      </c>
      <c r="F27">
        <v>0</v>
      </c>
      <c r="G27">
        <f t="shared" si="1"/>
        <v>0</v>
      </c>
      <c r="K27" s="1">
        <f>'SO 7452'!K129</f>
        <v>0</v>
      </c>
      <c r="Q27" s="1">
        <v>30.126000000000001</v>
      </c>
    </row>
    <row r="28" spans="1:26" x14ac:dyDescent="0.25">
      <c r="A28" t="s">
        <v>33</v>
      </c>
      <c r="B28">
        <f>'SO 7453'!I155-Rekapitulácia!D28</f>
        <v>0</v>
      </c>
      <c r="C28">
        <f>'SO 7453'!P25</f>
        <v>0</v>
      </c>
      <c r="D28">
        <v>0</v>
      </c>
      <c r="E28">
        <f>'SO 7453'!P16</f>
        <v>0</v>
      </c>
      <c r="F28">
        <v>0</v>
      </c>
      <c r="G28">
        <f t="shared" si="1"/>
        <v>0</v>
      </c>
      <c r="K28" s="1">
        <f>'SO 7453'!K155</f>
        <v>0</v>
      </c>
      <c r="Q28" s="1">
        <v>30.126000000000001</v>
      </c>
    </row>
    <row r="29" spans="1:26" x14ac:dyDescent="0.25">
      <c r="A29" t="s">
        <v>34</v>
      </c>
      <c r="B29">
        <f>'SO 7454'!I126-Rekapitulácia!D29</f>
        <v>0</v>
      </c>
      <c r="C29">
        <f>'SO 7454'!P25</f>
        <v>0</v>
      </c>
      <c r="D29">
        <v>0</v>
      </c>
      <c r="E29">
        <f>'SO 7454'!P16</f>
        <v>0</v>
      </c>
      <c r="F29">
        <v>0</v>
      </c>
      <c r="G29">
        <f t="shared" si="1"/>
        <v>0</v>
      </c>
      <c r="K29" s="1">
        <f>'SO 7454'!K126</f>
        <v>0</v>
      </c>
      <c r="Q29" s="1">
        <v>30.126000000000001</v>
      </c>
    </row>
    <row r="30" spans="1:26" x14ac:dyDescent="0.25">
      <c r="A30" t="s">
        <v>35</v>
      </c>
      <c r="B30">
        <f>'SO 7455'!I173-Rekapitulácia!D30</f>
        <v>0</v>
      </c>
      <c r="C30">
        <f>'SO 7455'!P25</f>
        <v>0</v>
      </c>
      <c r="D30">
        <v>0</v>
      </c>
      <c r="E30">
        <f>'SO 7455'!P16</f>
        <v>0</v>
      </c>
      <c r="F30">
        <v>0</v>
      </c>
      <c r="G30">
        <f t="shared" si="1"/>
        <v>0</v>
      </c>
      <c r="K30" s="1">
        <f>'SO 7455'!K173</f>
        <v>0</v>
      </c>
      <c r="Q30" s="1">
        <v>30.126000000000001</v>
      </c>
    </row>
    <row r="31" spans="1:26" x14ac:dyDescent="0.25">
      <c r="A31" t="s">
        <v>2763</v>
      </c>
      <c r="B31">
        <f>SUM(B7:B30)</f>
        <v>0</v>
      </c>
      <c r="C31">
        <f>SUM(C7:C30)</f>
        <v>0</v>
      </c>
      <c r="D31">
        <f>SUM(D7:D30)</f>
        <v>0</v>
      </c>
      <c r="E31">
        <f>SUM(E7:E30)</f>
        <v>0</v>
      </c>
      <c r="F31">
        <f>SUM(F7:F30)</f>
        <v>0</v>
      </c>
      <c r="G31">
        <f>SUM(G7:G30)-SUM(Z7:Z30)</f>
        <v>0</v>
      </c>
      <c r="H31"/>
    </row>
    <row r="32" spans="1:26" x14ac:dyDescent="0.25">
      <c r="A32" t="s">
        <v>2764</v>
      </c>
      <c r="B32">
        <f>G31-SUM(Rekapitulácia!K7:'Rekapitulácia'!K30)*1</f>
        <v>0</v>
      </c>
      <c r="C32"/>
      <c r="D32"/>
      <c r="E32"/>
      <c r="F32"/>
      <c r="G32">
        <f>ROUND(((ROUND(B32,2)*20)/100),2)*1</f>
        <v>0</v>
      </c>
      <c r="H32"/>
    </row>
    <row r="33" spans="1:8" x14ac:dyDescent="0.25">
      <c r="A33" t="s">
        <v>2765</v>
      </c>
      <c r="B33">
        <f>(G31-B32)</f>
        <v>0</v>
      </c>
      <c r="C33"/>
      <c r="D33"/>
      <c r="E33"/>
      <c r="F33"/>
      <c r="G33">
        <f>ROUND(((ROUND(B33,2)*0)/100),2)</f>
        <v>0</v>
      </c>
      <c r="H33"/>
    </row>
    <row r="34" spans="1:8" x14ac:dyDescent="0.25">
      <c r="A34" t="s">
        <v>2766</v>
      </c>
      <c r="B34"/>
      <c r="C34"/>
      <c r="D34"/>
      <c r="E34"/>
      <c r="F34"/>
      <c r="G34">
        <f>SUM(G31:G33)</f>
        <v>0</v>
      </c>
      <c r="H34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22"/>
  <sheetViews>
    <sheetView workbookViewId="0">
      <pane ySplit="1" topLeftCell="A73" activePane="bottomLeft" state="frozen"/>
      <selection pane="bottomLeft" activeCell="F110" sqref="F110"/>
    </sheetView>
  </sheetViews>
  <sheetFormatPr defaultColWidth="0" defaultRowHeight="15" x14ac:dyDescent="0.25"/>
  <cols>
    <col min="1" max="1" width="1.7109375" style="1" customWidth="1"/>
    <col min="2" max="2" width="4.7109375" style="1" customWidth="1"/>
    <col min="3" max="3" width="12.7109375" style="1" customWidth="1"/>
    <col min="4" max="5" width="22.7109375" style="1" customWidth="1"/>
    <col min="6" max="7" width="9.7109375" style="1" customWidth="1"/>
    <col min="8" max="9" width="12.7109375" style="1" customWidth="1"/>
    <col min="10" max="10" width="10.7109375" style="1" hidden="1" customWidth="1"/>
    <col min="11" max="15" width="0" style="1" hidden="1" customWidth="1"/>
    <col min="16" max="16" width="9.7109375" style="1" customWidth="1"/>
    <col min="17" max="18" width="0" style="1" hidden="1" customWidth="1"/>
    <col min="19" max="19" width="7.7109375" style="1" customWidth="1"/>
    <col min="20" max="21" width="0" style="1" hidden="1" customWidth="1"/>
    <col min="22" max="22" width="7.7109375" style="1" customWidth="1"/>
    <col min="23" max="23" width="2.7109375" style="1" customWidth="1"/>
    <col min="24" max="26" width="0" style="1" hidden="1" customWidth="1"/>
    <col min="27" max="27" width="9.140625" style="1" hidden="1" customWidth="1"/>
  </cols>
  <sheetData>
    <row r="1" spans="1:23" ht="35.1" customHeight="1" x14ac:dyDescent="0.25">
      <c r="A1"/>
      <c r="B1" s="2" t="s">
        <v>36</v>
      </c>
      <c r="C1" s="2"/>
      <c r="D1"/>
      <c r="E1" s="2" t="s">
        <v>0</v>
      </c>
      <c r="F1" s="2"/>
      <c r="G1"/>
      <c r="H1" s="2" t="s">
        <v>108</v>
      </c>
      <c r="I1" s="2"/>
      <c r="J1"/>
      <c r="K1"/>
      <c r="L1"/>
      <c r="M1"/>
      <c r="N1"/>
      <c r="O1"/>
      <c r="P1"/>
      <c r="Q1"/>
      <c r="R1"/>
      <c r="S1"/>
      <c r="T1"/>
      <c r="U1"/>
      <c r="V1"/>
      <c r="W1">
        <v>30.126000000000001</v>
      </c>
    </row>
    <row r="2" spans="1:23" ht="35.1" customHeight="1" x14ac:dyDescent="0.25">
      <c r="A2"/>
      <c r="B2" s="2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</row>
    <row r="3" spans="1:23" ht="18" customHeight="1" x14ac:dyDescent="0.25">
      <c r="A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/>
    </row>
    <row r="4" spans="1:23" ht="18" customHeight="1" x14ac:dyDescent="0.25">
      <c r="A4"/>
      <c r="B4" t="s">
        <v>1355</v>
      </c>
      <c r="C4"/>
      <c r="D4"/>
      <c r="E4"/>
      <c r="F4" t="s">
        <v>39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8" customHeight="1" x14ac:dyDescent="0.25">
      <c r="A5"/>
      <c r="B5" t="s">
        <v>1828</v>
      </c>
      <c r="C5"/>
      <c r="D5"/>
      <c r="E5"/>
      <c r="F5" t="s">
        <v>40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8" customHeight="1" x14ac:dyDescent="0.25">
      <c r="A6"/>
      <c r="B6" t="s">
        <v>41</v>
      </c>
      <c r="C6"/>
      <c r="D6" t="s">
        <v>42</v>
      </c>
      <c r="E6"/>
      <c r="F6" t="s">
        <v>43</v>
      </c>
      <c r="G6" t="s">
        <v>44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20.100000000000001" customHeight="1" x14ac:dyDescent="0.25">
      <c r="A7"/>
      <c r="B7" s="2" t="s">
        <v>45</v>
      </c>
      <c r="C7" s="2"/>
      <c r="D7" s="2"/>
      <c r="E7" s="2"/>
      <c r="F7" s="2"/>
      <c r="G7" s="2"/>
      <c r="H7" s="2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8" customHeight="1" x14ac:dyDescent="0.25">
      <c r="A8"/>
      <c r="B8" t="s">
        <v>48</v>
      </c>
      <c r="C8"/>
      <c r="D8"/>
      <c r="E8"/>
      <c r="F8" t="s">
        <v>49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20.100000000000001" customHeight="1" x14ac:dyDescent="0.25">
      <c r="A9"/>
      <c r="B9" s="2" t="s">
        <v>46</v>
      </c>
      <c r="C9" s="2"/>
      <c r="D9" s="2"/>
      <c r="E9" s="2"/>
      <c r="F9" s="2"/>
      <c r="G9" s="2"/>
      <c r="H9" s="2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8" customHeight="1" x14ac:dyDescent="0.25">
      <c r="A10"/>
      <c r="B10" t="s">
        <v>51</v>
      </c>
      <c r="C10"/>
      <c r="D10"/>
      <c r="E10"/>
      <c r="F10" t="s">
        <v>52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0.100000000000001" customHeight="1" x14ac:dyDescent="0.25">
      <c r="A11"/>
      <c r="B11" s="2" t="s">
        <v>47</v>
      </c>
      <c r="C11" s="2"/>
      <c r="D11" s="2"/>
      <c r="E11" s="2"/>
      <c r="F11" s="2"/>
      <c r="G11" s="2"/>
      <c r="H11" s="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8" customHeight="1" x14ac:dyDescent="0.25">
      <c r="A12"/>
      <c r="B12" t="s">
        <v>50</v>
      </c>
      <c r="C12"/>
      <c r="D12"/>
      <c r="E12"/>
      <c r="F12" t="s">
        <v>49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8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8" customHeight="1" x14ac:dyDescent="0.25">
      <c r="A14"/>
      <c r="B14" t="s">
        <v>6</v>
      </c>
      <c r="C14" t="s">
        <v>74</v>
      </c>
      <c r="D14" t="s">
        <v>75</v>
      </c>
      <c r="E14" t="s">
        <v>76</v>
      </c>
      <c r="F14" s="2" t="s">
        <v>58</v>
      </c>
      <c r="G14" s="2"/>
      <c r="H14" s="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8" customHeight="1" x14ac:dyDescent="0.25">
      <c r="A15"/>
      <c r="B15" t="s">
        <v>53</v>
      </c>
      <c r="C15">
        <f>'SO 7372'!E59</f>
        <v>0</v>
      </c>
      <c r="D15">
        <f>'SO 7372'!F59</f>
        <v>0</v>
      </c>
      <c r="E15">
        <f>'SO 7372'!G59</f>
        <v>0</v>
      </c>
      <c r="F15" s="2" t="s">
        <v>59</v>
      </c>
      <c r="G15" s="2"/>
      <c r="H15" s="2"/>
      <c r="I15"/>
      <c r="J15"/>
      <c r="K15"/>
      <c r="L15"/>
      <c r="M15"/>
      <c r="N15"/>
      <c r="O15"/>
      <c r="P15">
        <v>0</v>
      </c>
      <c r="Q15"/>
      <c r="R15"/>
      <c r="S15"/>
      <c r="T15"/>
      <c r="U15"/>
      <c r="V15"/>
      <c r="W15"/>
    </row>
    <row r="16" spans="1:23" ht="18" customHeight="1" x14ac:dyDescent="0.25">
      <c r="A16"/>
      <c r="B16" t="s">
        <v>54</v>
      </c>
      <c r="C16"/>
      <c r="D16"/>
      <c r="E16"/>
      <c r="F16" s="2" t="s">
        <v>60</v>
      </c>
      <c r="G16" s="2"/>
      <c r="H16" s="2"/>
      <c r="I16"/>
      <c r="J16"/>
      <c r="K16"/>
      <c r="L16"/>
      <c r="M16"/>
      <c r="N16"/>
      <c r="O16"/>
      <c r="P16">
        <f>(SUM(Z76:Z121))</f>
        <v>0</v>
      </c>
      <c r="Q16"/>
      <c r="R16"/>
      <c r="S16"/>
      <c r="T16"/>
      <c r="U16"/>
      <c r="V16"/>
      <c r="W16"/>
    </row>
    <row r="17" spans="1:26" ht="18" customHeight="1" x14ac:dyDescent="0.25">
      <c r="A17"/>
      <c r="B17" t="s">
        <v>55</v>
      </c>
      <c r="C17"/>
      <c r="D17"/>
      <c r="E17"/>
      <c r="F17" s="2" t="s">
        <v>61</v>
      </c>
      <c r="G17" s="2"/>
      <c r="H17" s="2"/>
      <c r="I17"/>
      <c r="J17"/>
      <c r="K17"/>
      <c r="L17"/>
      <c r="M17"/>
      <c r="N17"/>
      <c r="O17"/>
      <c r="P17">
        <v>0</v>
      </c>
      <c r="Q17"/>
      <c r="R17"/>
      <c r="S17"/>
      <c r="T17"/>
      <c r="U17"/>
      <c r="V17"/>
      <c r="W17"/>
    </row>
    <row r="18" spans="1:26" ht="18" customHeight="1" x14ac:dyDescent="0.25">
      <c r="A18"/>
      <c r="B18" t="s">
        <v>56</v>
      </c>
      <c r="C18"/>
      <c r="D18"/>
      <c r="E18"/>
      <c r="F18" s="2"/>
      <c r="G18" s="2"/>
      <c r="H18" s="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6" ht="18" customHeight="1" x14ac:dyDescent="0.25">
      <c r="A19"/>
      <c r="B19" t="s">
        <v>57</v>
      </c>
      <c r="C19"/>
      <c r="D19"/>
      <c r="E19">
        <f>SUM(E15:E18)</f>
        <v>0</v>
      </c>
      <c r="F19" s="2" t="s">
        <v>57</v>
      </c>
      <c r="G19" s="2"/>
      <c r="H19" s="2"/>
      <c r="I19"/>
      <c r="J19"/>
      <c r="K19"/>
      <c r="L19"/>
      <c r="M19"/>
      <c r="N19"/>
      <c r="O19"/>
      <c r="P19">
        <f>SUM(P15:P18)</f>
        <v>0</v>
      </c>
      <c r="Q19"/>
      <c r="R19"/>
      <c r="S19"/>
      <c r="T19"/>
      <c r="U19"/>
      <c r="V19"/>
      <c r="W19"/>
    </row>
    <row r="20" spans="1:26" ht="18" customHeight="1" x14ac:dyDescent="0.25">
      <c r="A20"/>
      <c r="B20" t="s">
        <v>67</v>
      </c>
      <c r="C20"/>
      <c r="D20"/>
      <c r="E20"/>
      <c r="F20" s="2" t="s">
        <v>67</v>
      </c>
      <c r="G20" s="2"/>
      <c r="H20" s="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6" ht="18" customHeight="1" x14ac:dyDescent="0.25">
      <c r="A21"/>
      <c r="B21" t="s">
        <v>68</v>
      </c>
      <c r="C21"/>
      <c r="D21"/>
      <c r="E21">
        <f>((E15*U22*0)+(E16*V22*0)+(E17*W22*0))/100</f>
        <v>0</v>
      </c>
      <c r="F21" s="2" t="s">
        <v>71</v>
      </c>
      <c r="G21" s="2"/>
      <c r="H21" s="2"/>
      <c r="I21"/>
      <c r="J21"/>
      <c r="K21"/>
      <c r="L21"/>
      <c r="M21"/>
      <c r="N21"/>
      <c r="O21"/>
      <c r="P21">
        <f>((E15*X22*0)+(E16*Y22*0)+(E17*Z22*0))/100</f>
        <v>0</v>
      </c>
      <c r="Q21"/>
      <c r="R21"/>
      <c r="S21"/>
      <c r="T21"/>
      <c r="U21"/>
      <c r="V21"/>
      <c r="W21"/>
    </row>
    <row r="22" spans="1:26" ht="18" customHeight="1" x14ac:dyDescent="0.25">
      <c r="A22"/>
      <c r="B22" t="s">
        <v>69</v>
      </c>
      <c r="C22"/>
      <c r="D22"/>
      <c r="E22">
        <f>((E15*U23*0)+(E16*V23*0)+(E17*W23*0))/100</f>
        <v>0</v>
      </c>
      <c r="F22" s="2" t="s">
        <v>72</v>
      </c>
      <c r="G22" s="2"/>
      <c r="H22" s="2"/>
      <c r="I22"/>
      <c r="J22"/>
      <c r="K22"/>
      <c r="L22"/>
      <c r="M22"/>
      <c r="N22"/>
      <c r="O22"/>
      <c r="P22">
        <f>((E15*X23*0)+(E16*Y23*0)+(E17*Z23*0))/100</f>
        <v>0</v>
      </c>
      <c r="Q22"/>
      <c r="R22"/>
      <c r="S22"/>
      <c r="T22"/>
      <c r="U22">
        <v>1</v>
      </c>
      <c r="V22">
        <v>1</v>
      </c>
      <c r="W22">
        <v>1</v>
      </c>
      <c r="X22" s="1">
        <v>1</v>
      </c>
      <c r="Y22" s="1">
        <v>1</v>
      </c>
      <c r="Z22" s="1">
        <v>1</v>
      </c>
    </row>
    <row r="23" spans="1:26" ht="18" customHeight="1" x14ac:dyDescent="0.25">
      <c r="A23"/>
      <c r="B23" t="s">
        <v>70</v>
      </c>
      <c r="C23"/>
      <c r="D23"/>
      <c r="E23">
        <f>((E15*U24*0)+(E16*V24*0)+(E17*W24*0))/100</f>
        <v>0</v>
      </c>
      <c r="F23" s="2" t="s">
        <v>73</v>
      </c>
      <c r="G23" s="2"/>
      <c r="H23" s="2"/>
      <c r="I23"/>
      <c r="J23"/>
      <c r="K23"/>
      <c r="L23"/>
      <c r="M23"/>
      <c r="N23"/>
      <c r="O23"/>
      <c r="P23">
        <f>((E15*X24*0)+(E16*Y24*0)+(E17*Z24*0))/100</f>
        <v>0</v>
      </c>
      <c r="Q23"/>
      <c r="R23"/>
      <c r="S23"/>
      <c r="T23"/>
      <c r="U23">
        <v>1</v>
      </c>
      <c r="V23">
        <v>1</v>
      </c>
      <c r="W23">
        <v>0</v>
      </c>
      <c r="X23" s="1">
        <v>1</v>
      </c>
      <c r="Y23" s="1">
        <v>1</v>
      </c>
      <c r="Z23" s="1">
        <v>1</v>
      </c>
    </row>
    <row r="24" spans="1:26" ht="18" customHeight="1" x14ac:dyDescent="0.25">
      <c r="A24"/>
      <c r="B24"/>
      <c r="C24"/>
      <c r="D24"/>
      <c r="E24"/>
      <c r="F24" s="2"/>
      <c r="G24" s="2"/>
      <c r="H24" s="2"/>
      <c r="I24"/>
      <c r="J24"/>
      <c r="K24"/>
      <c r="L24"/>
      <c r="M24"/>
      <c r="N24"/>
      <c r="O24"/>
      <c r="P24"/>
      <c r="Q24"/>
      <c r="R24"/>
      <c r="S24"/>
      <c r="T24"/>
      <c r="U24">
        <v>1</v>
      </c>
      <c r="V24">
        <v>1</v>
      </c>
      <c r="W24">
        <v>1</v>
      </c>
      <c r="X24" s="1">
        <v>1</v>
      </c>
      <c r="Y24" s="1">
        <v>1</v>
      </c>
      <c r="Z24" s="1">
        <v>0</v>
      </c>
    </row>
    <row r="25" spans="1:26" ht="18" customHeight="1" x14ac:dyDescent="0.25">
      <c r="A25"/>
      <c r="B25"/>
      <c r="C25"/>
      <c r="D25"/>
      <c r="E25"/>
      <c r="F25" s="2" t="s">
        <v>57</v>
      </c>
      <c r="G25" s="2"/>
      <c r="H25" s="2"/>
      <c r="I25"/>
      <c r="J25"/>
      <c r="K25"/>
      <c r="L25"/>
      <c r="M25"/>
      <c r="N25"/>
      <c r="O25"/>
      <c r="P25">
        <f>SUM(E21:E24)+SUM(P21:P24)</f>
        <v>0</v>
      </c>
      <c r="Q25"/>
      <c r="R25"/>
      <c r="S25"/>
      <c r="T25"/>
      <c r="U25"/>
      <c r="V25"/>
      <c r="W25"/>
    </row>
    <row r="26" spans="1:26" ht="18" customHeight="1" x14ac:dyDescent="0.25">
      <c r="A26"/>
      <c r="B26" t="s">
        <v>79</v>
      </c>
      <c r="C26"/>
      <c r="D26"/>
      <c r="E26"/>
      <c r="F26" s="2" t="s">
        <v>62</v>
      </c>
      <c r="G26" s="2"/>
      <c r="H26" s="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6" ht="18" customHeight="1" x14ac:dyDescent="0.25">
      <c r="A27"/>
      <c r="B27"/>
      <c r="C27"/>
      <c r="D27"/>
      <c r="E27"/>
      <c r="F27" s="2" t="s">
        <v>63</v>
      </c>
      <c r="G27" s="2"/>
      <c r="H27" s="2"/>
      <c r="I27"/>
      <c r="J27"/>
      <c r="K27"/>
      <c r="L27"/>
      <c r="M27"/>
      <c r="N27"/>
      <c r="O27"/>
      <c r="P27">
        <f>E19+P19+E25+P25</f>
        <v>0</v>
      </c>
      <c r="Q27"/>
      <c r="R27"/>
      <c r="S27"/>
      <c r="T27"/>
      <c r="U27"/>
      <c r="V27"/>
      <c r="W27"/>
    </row>
    <row r="28" spans="1:26" ht="18" customHeight="1" x14ac:dyDescent="0.25">
      <c r="A28"/>
      <c r="B28"/>
      <c r="C28"/>
      <c r="D28"/>
      <c r="E28"/>
      <c r="F28" s="2" t="s">
        <v>64</v>
      </c>
      <c r="G28" s="2"/>
      <c r="H28">
        <f>P27-SUM('SO 7372'!K76:'SO 7372'!K121)</f>
        <v>0</v>
      </c>
      <c r="I28"/>
      <c r="J28"/>
      <c r="K28"/>
      <c r="L28"/>
      <c r="M28"/>
      <c r="N28"/>
      <c r="O28"/>
      <c r="P28">
        <f>ROUND(((ROUND(H28,2)*20)*1/100),2)</f>
        <v>0</v>
      </c>
      <c r="Q28"/>
      <c r="R28"/>
      <c r="S28"/>
      <c r="T28"/>
      <c r="U28"/>
      <c r="V28"/>
      <c r="W28"/>
    </row>
    <row r="29" spans="1:26" ht="18" customHeight="1" x14ac:dyDescent="0.25">
      <c r="A29"/>
      <c r="B29"/>
      <c r="C29"/>
      <c r="D29"/>
      <c r="E29"/>
      <c r="F29" s="2" t="s">
        <v>65</v>
      </c>
      <c r="G29" s="2"/>
      <c r="H29">
        <f>SUM('SO 7372'!K76:'SO 7372'!K121)</f>
        <v>0</v>
      </c>
      <c r="I29"/>
      <c r="J29"/>
      <c r="K29"/>
      <c r="L29"/>
      <c r="M29"/>
      <c r="N29"/>
      <c r="O29"/>
      <c r="P29">
        <f>ROUND(((ROUND(H29,2)*0)/100),2)</f>
        <v>0</v>
      </c>
      <c r="Q29"/>
      <c r="R29"/>
      <c r="S29"/>
      <c r="T29"/>
      <c r="U29"/>
      <c r="V29"/>
      <c r="W29"/>
    </row>
    <row r="30" spans="1:26" ht="18" customHeight="1" x14ac:dyDescent="0.25">
      <c r="A30"/>
      <c r="B30"/>
      <c r="C30"/>
      <c r="D30"/>
      <c r="E30"/>
      <c r="F30" s="2" t="s">
        <v>66</v>
      </c>
      <c r="G30" s="2"/>
      <c r="H30"/>
      <c r="I30"/>
      <c r="J30"/>
      <c r="K30"/>
      <c r="L30"/>
      <c r="M30"/>
      <c r="N30"/>
      <c r="O30"/>
      <c r="P30">
        <f>SUM(P27:P29)</f>
        <v>0</v>
      </c>
      <c r="Q30"/>
      <c r="R30"/>
      <c r="S30"/>
      <c r="T30"/>
      <c r="U30"/>
      <c r="V30"/>
      <c r="W30"/>
    </row>
    <row r="31" spans="1:26" ht="18" customHeight="1" x14ac:dyDescent="0.25">
      <c r="A31"/>
      <c r="B31"/>
      <c r="C31"/>
      <c r="D31"/>
      <c r="E31"/>
      <c r="F31" s="2"/>
      <c r="G31" s="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6" ht="18" customHeight="1" x14ac:dyDescent="0.25">
      <c r="A32"/>
      <c r="B32" t="s">
        <v>77</v>
      </c>
      <c r="C32"/>
      <c r="D32"/>
      <c r="E32" t="s">
        <v>78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8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8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8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8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35.1" customHeight="1" x14ac:dyDescent="0.25">
      <c r="A44"/>
      <c r="B44" s="2" t="s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/>
    </row>
    <row r="45" spans="1:2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20.100000000000001" customHeight="1" x14ac:dyDescent="0.25">
      <c r="A46"/>
      <c r="B46" s="2" t="s">
        <v>45</v>
      </c>
      <c r="C46" s="2"/>
      <c r="D46" s="2"/>
      <c r="E46" s="2"/>
      <c r="F46" s="2" t="s">
        <v>42</v>
      </c>
      <c r="G46" s="2"/>
      <c r="H46" s="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20.100000000000001" customHeight="1" x14ac:dyDescent="0.25">
      <c r="A47"/>
      <c r="B47" s="2" t="s">
        <v>46</v>
      </c>
      <c r="C47" s="2"/>
      <c r="D47" s="2"/>
      <c r="E47" s="2"/>
      <c r="F47" s="2" t="s">
        <v>40</v>
      </c>
      <c r="G47" s="2"/>
      <c r="H47" s="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20.100000000000001" customHeight="1" x14ac:dyDescent="0.25">
      <c r="A48"/>
      <c r="B48" s="2" t="s">
        <v>47</v>
      </c>
      <c r="C48" s="2"/>
      <c r="D48" s="2"/>
      <c r="E48" s="2"/>
      <c r="F48" s="2" t="s">
        <v>83</v>
      </c>
      <c r="G48" s="2"/>
      <c r="H48" s="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6" ht="30" customHeight="1" x14ac:dyDescent="0.25">
      <c r="A49"/>
      <c r="B49" s="2" t="s">
        <v>1</v>
      </c>
      <c r="C49" s="2"/>
      <c r="D49" s="2"/>
      <c r="E49" s="2"/>
      <c r="F49" s="2"/>
      <c r="G49" s="2"/>
      <c r="H49" s="2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6" x14ac:dyDescent="0.25">
      <c r="A50"/>
      <c r="B50" t="s">
        <v>1355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6" x14ac:dyDescent="0.25">
      <c r="A51"/>
      <c r="B51" t="s">
        <v>1828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6" x14ac:dyDescent="0.25">
      <c r="A53"/>
      <c r="B53" t="s">
        <v>84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6" x14ac:dyDescent="0.25">
      <c r="A54"/>
      <c r="B54" s="2" t="s">
        <v>80</v>
      </c>
      <c r="C54" s="2"/>
      <c r="D54"/>
      <c r="E54" t="s">
        <v>74</v>
      </c>
      <c r="F54" t="s">
        <v>75</v>
      </c>
      <c r="G54" t="s">
        <v>57</v>
      </c>
      <c r="H54" t="s">
        <v>81</v>
      </c>
      <c r="I54" t="s">
        <v>82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6" x14ac:dyDescent="0.25">
      <c r="A55"/>
      <c r="B55" s="2" t="s">
        <v>85</v>
      </c>
      <c r="C55" s="2"/>
      <c r="D55" s="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 s="2" t="s">
        <v>86</v>
      </c>
      <c r="C56" s="2"/>
      <c r="D56" s="2"/>
      <c r="E56">
        <f>'SO 7372'!L102</f>
        <v>0</v>
      </c>
      <c r="F56">
        <f>'SO 7372'!M102</f>
        <v>0</v>
      </c>
      <c r="G56">
        <f>'SO 7372'!I102</f>
        <v>0</v>
      </c>
      <c r="H56">
        <f>'SO 7372'!S102</f>
        <v>0</v>
      </c>
      <c r="I56">
        <f>'SO 7372'!V102</f>
        <v>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 s="2" t="s">
        <v>87</v>
      </c>
      <c r="C57" s="2"/>
      <c r="D57" s="2"/>
      <c r="E57">
        <f>'SO 7372'!L106</f>
        <v>0</v>
      </c>
      <c r="F57">
        <f>'SO 7372'!M106</f>
        <v>0</v>
      </c>
      <c r="G57">
        <f>'SO 7372'!I106</f>
        <v>0</v>
      </c>
      <c r="H57">
        <f>'SO 7372'!S106</f>
        <v>0</v>
      </c>
      <c r="I57">
        <f>'SO 7372'!V106</f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 s="2" t="s">
        <v>393</v>
      </c>
      <c r="C58" s="2"/>
      <c r="D58" s="2"/>
      <c r="E58">
        <f>'SO 7372'!L119</f>
        <v>0</v>
      </c>
      <c r="F58">
        <f>'SO 7372'!M119</f>
        <v>0</v>
      </c>
      <c r="G58">
        <f>'SO 7372'!I119</f>
        <v>0</v>
      </c>
      <c r="H58">
        <f>'SO 7372'!S119</f>
        <v>0</v>
      </c>
      <c r="I58">
        <f>'SO 7372'!V119</f>
        <v>0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A59"/>
      <c r="B59" s="2" t="s">
        <v>85</v>
      </c>
      <c r="C59" s="2"/>
      <c r="D59" s="2"/>
      <c r="E59">
        <f>'SO 7372'!L121</f>
        <v>0</v>
      </c>
      <c r="F59">
        <f>'SO 7372'!M121</f>
        <v>0</v>
      </c>
      <c r="G59">
        <f>'SO 7372'!I121</f>
        <v>0</v>
      </c>
      <c r="H59">
        <f>'SO 7372'!S121</f>
        <v>0</v>
      </c>
      <c r="I59">
        <f>'SO 7372'!V121</f>
        <v>0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V60"/>
      <c r="W60"/>
    </row>
    <row r="61" spans="1:26" x14ac:dyDescent="0.25">
      <c r="A61"/>
      <c r="B61" s="2" t="s">
        <v>107</v>
      </c>
      <c r="C61" s="2"/>
      <c r="D61" s="2"/>
      <c r="E61">
        <f>'SO 7372'!L122</f>
        <v>0</v>
      </c>
      <c r="F61">
        <f>'SO 7372'!M122</f>
        <v>0</v>
      </c>
      <c r="G61">
        <f>'SO 7372'!I122</f>
        <v>0</v>
      </c>
      <c r="H61">
        <f>'SO 7372'!S122</f>
        <v>0</v>
      </c>
      <c r="I61">
        <f>'SO 7372'!V122</f>
        <v>0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6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6" ht="35.1" customHeight="1" x14ac:dyDescent="0.25">
      <c r="A65"/>
      <c r="B65" s="2" t="s">
        <v>108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/>
    </row>
    <row r="66" spans="1:2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6" ht="20.100000000000001" customHeight="1" x14ac:dyDescent="0.25">
      <c r="A67"/>
      <c r="B67" s="2" t="s">
        <v>45</v>
      </c>
      <c r="C67" s="2"/>
      <c r="D67" s="2"/>
      <c r="E67" s="2"/>
      <c r="F67"/>
      <c r="G67"/>
      <c r="H67" t="s">
        <v>42</v>
      </c>
      <c r="I67" s="2"/>
      <c r="J67" s="2"/>
      <c r="K67" s="2"/>
      <c r="L67" s="2"/>
      <c r="M67" s="2"/>
      <c r="N67" s="2"/>
      <c r="O67" s="2"/>
      <c r="P67" s="2"/>
      <c r="Q67"/>
      <c r="R67"/>
      <c r="S67"/>
      <c r="T67"/>
      <c r="U67"/>
      <c r="V67"/>
      <c r="W67"/>
    </row>
    <row r="68" spans="1:26" ht="20.100000000000001" customHeight="1" x14ac:dyDescent="0.25">
      <c r="A68"/>
      <c r="B68" s="2" t="s">
        <v>46</v>
      </c>
      <c r="C68" s="2"/>
      <c r="D68" s="2"/>
      <c r="E68" s="2"/>
      <c r="F68"/>
      <c r="G68"/>
      <c r="H68" t="s">
        <v>119</v>
      </c>
      <c r="I68" t="s">
        <v>120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6" ht="20.100000000000001" customHeight="1" x14ac:dyDescent="0.25">
      <c r="A69"/>
      <c r="B69" s="2" t="s">
        <v>47</v>
      </c>
      <c r="C69" s="2"/>
      <c r="D69" s="2"/>
      <c r="E69" s="2"/>
      <c r="F69"/>
      <c r="G69"/>
      <c r="H69" t="s">
        <v>121</v>
      </c>
      <c r="I69" t="s">
        <v>44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6" ht="20.100000000000001" customHeight="1" x14ac:dyDescent="0.25">
      <c r="A70"/>
      <c r="B70" t="s">
        <v>122</v>
      </c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6" ht="20.100000000000001" customHeight="1" x14ac:dyDescent="0.25">
      <c r="A71"/>
      <c r="B71" t="s">
        <v>1355</v>
      </c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6" ht="20.100000000000001" customHeight="1" x14ac:dyDescent="0.25">
      <c r="A72"/>
      <c r="B72" t="s">
        <v>1828</v>
      </c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6" ht="20.100000000000001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6" ht="20.100000000000001" customHeight="1" x14ac:dyDescent="0.25">
      <c r="A74"/>
      <c r="B74" t="s">
        <v>84</v>
      </c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6" x14ac:dyDescent="0.25">
      <c r="A75"/>
      <c r="B75" t="s">
        <v>109</v>
      </c>
      <c r="C75" t="s">
        <v>110</v>
      </c>
      <c r="D75" t="s">
        <v>111</v>
      </c>
      <c r="E75"/>
      <c r="F75" t="s">
        <v>112</v>
      </c>
      <c r="G75" t="s">
        <v>113</v>
      </c>
      <c r="H75" t="s">
        <v>114</v>
      </c>
      <c r="I75" t="s">
        <v>115</v>
      </c>
      <c r="J75"/>
      <c r="K75"/>
      <c r="L75"/>
      <c r="M75"/>
      <c r="N75"/>
      <c r="O75"/>
      <c r="P75" t="s">
        <v>116</v>
      </c>
      <c r="Q75"/>
      <c r="R75"/>
      <c r="S75" t="s">
        <v>117</v>
      </c>
      <c r="T75"/>
      <c r="U75"/>
      <c r="V75" t="s">
        <v>118</v>
      </c>
      <c r="W75"/>
    </row>
    <row r="76" spans="1:26" x14ac:dyDescent="0.25">
      <c r="A76"/>
      <c r="B76"/>
      <c r="C76"/>
      <c r="D76" s="2" t="s">
        <v>85</v>
      </c>
      <c r="E76" s="2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x14ac:dyDescent="0.25">
      <c r="A77"/>
      <c r="B77"/>
      <c r="C77">
        <v>1</v>
      </c>
      <c r="D77" s="2" t="s">
        <v>86</v>
      </c>
      <c r="E77" s="2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ht="24.95" customHeight="1" x14ac:dyDescent="0.25">
      <c r="A78"/>
      <c r="B78"/>
      <c r="C78" t="s">
        <v>1026</v>
      </c>
      <c r="D78" s="2" t="s">
        <v>1829</v>
      </c>
      <c r="E78" s="2"/>
      <c r="F78" t="s">
        <v>218</v>
      </c>
      <c r="G78">
        <v>1</v>
      </c>
      <c r="H78">
        <v>0</v>
      </c>
      <c r="I78">
        <f t="shared" ref="I78:I101" si="0">ROUND(G78*(H78),2)</f>
        <v>0</v>
      </c>
      <c r="J78">
        <f t="shared" ref="J78:J101" si="1">ROUND(G78*(N78),2)</f>
        <v>0</v>
      </c>
      <c r="K78">
        <f t="shared" ref="K78:K101" si="2">ROUND(G78*(O78),2)</f>
        <v>0</v>
      </c>
      <c r="L78">
        <f t="shared" ref="L78:L101" si="3">ROUND(G78*(H78),2)</f>
        <v>0</v>
      </c>
      <c r="M78"/>
      <c r="N78">
        <v>0</v>
      </c>
      <c r="O78"/>
      <c r="P78"/>
      <c r="Q78"/>
      <c r="R78"/>
      <c r="S78">
        <f t="shared" ref="S78:S101" si="4">ROUND(G78*(P78),3)</f>
        <v>0</v>
      </c>
      <c r="T78"/>
      <c r="U78"/>
      <c r="V78"/>
      <c r="W78"/>
      <c r="Z78" s="1">
        <f t="shared" ref="Z78:Z101" si="5">0.058844*POWER(I78,0.952797)</f>
        <v>0</v>
      </c>
    </row>
    <row r="79" spans="1:26" ht="24.95" customHeight="1" x14ac:dyDescent="0.25">
      <c r="A79"/>
      <c r="B79"/>
      <c r="C79" t="s">
        <v>1028</v>
      </c>
      <c r="D79" s="2" t="s">
        <v>1830</v>
      </c>
      <c r="E79" s="2"/>
      <c r="F79" t="s">
        <v>218</v>
      </c>
      <c r="G79">
        <v>1</v>
      </c>
      <c r="H79">
        <v>0</v>
      </c>
      <c r="I79">
        <f t="shared" si="0"/>
        <v>0</v>
      </c>
      <c r="J79">
        <f t="shared" si="1"/>
        <v>0</v>
      </c>
      <c r="K79">
        <f t="shared" si="2"/>
        <v>0</v>
      </c>
      <c r="L79">
        <f t="shared" si="3"/>
        <v>0</v>
      </c>
      <c r="M79"/>
      <c r="N79">
        <v>0</v>
      </c>
      <c r="O79"/>
      <c r="P79"/>
      <c r="Q79"/>
      <c r="R79"/>
      <c r="S79">
        <f t="shared" si="4"/>
        <v>0</v>
      </c>
      <c r="T79"/>
      <c r="U79"/>
      <c r="V79"/>
      <c r="W79"/>
      <c r="Z79" s="1">
        <f t="shared" si="5"/>
        <v>0</v>
      </c>
    </row>
    <row r="80" spans="1:26" ht="24.95" customHeight="1" x14ac:dyDescent="0.25">
      <c r="A80"/>
      <c r="B80"/>
      <c r="C80" t="s">
        <v>1030</v>
      </c>
      <c r="D80" s="2" t="s">
        <v>1831</v>
      </c>
      <c r="E80" s="2"/>
      <c r="F80" t="s">
        <v>218</v>
      </c>
      <c r="G80">
        <v>26</v>
      </c>
      <c r="H80">
        <v>0</v>
      </c>
      <c r="I80">
        <f t="shared" si="0"/>
        <v>0</v>
      </c>
      <c r="J80">
        <f t="shared" si="1"/>
        <v>0</v>
      </c>
      <c r="K80">
        <f t="shared" si="2"/>
        <v>0</v>
      </c>
      <c r="L80">
        <f t="shared" si="3"/>
        <v>0</v>
      </c>
      <c r="M80"/>
      <c r="N80">
        <v>0</v>
      </c>
      <c r="O80"/>
      <c r="P80"/>
      <c r="Q80"/>
      <c r="R80"/>
      <c r="S80">
        <f t="shared" si="4"/>
        <v>0</v>
      </c>
      <c r="T80"/>
      <c r="U80"/>
      <c r="V80"/>
      <c r="W80"/>
      <c r="Z80" s="1">
        <f t="shared" si="5"/>
        <v>0</v>
      </c>
    </row>
    <row r="81" spans="1:26" ht="24.95" customHeight="1" x14ac:dyDescent="0.25">
      <c r="A81"/>
      <c r="B81"/>
      <c r="C81" t="s">
        <v>1032</v>
      </c>
      <c r="D81" s="2" t="s">
        <v>1832</v>
      </c>
      <c r="E81" s="2"/>
      <c r="F81" t="s">
        <v>218</v>
      </c>
      <c r="G81">
        <v>26</v>
      </c>
      <c r="H81">
        <v>0</v>
      </c>
      <c r="I81">
        <f t="shared" si="0"/>
        <v>0</v>
      </c>
      <c r="J81">
        <f t="shared" si="1"/>
        <v>0</v>
      </c>
      <c r="K81">
        <f t="shared" si="2"/>
        <v>0</v>
      </c>
      <c r="L81">
        <f t="shared" si="3"/>
        <v>0</v>
      </c>
      <c r="M81"/>
      <c r="N81">
        <v>0</v>
      </c>
      <c r="O81"/>
      <c r="P81"/>
      <c r="Q81"/>
      <c r="R81"/>
      <c r="S81">
        <f t="shared" si="4"/>
        <v>0</v>
      </c>
      <c r="T81"/>
      <c r="U81"/>
      <c r="V81"/>
      <c r="W81"/>
      <c r="Z81" s="1">
        <f t="shared" si="5"/>
        <v>0</v>
      </c>
    </row>
    <row r="82" spans="1:26" ht="24.95" customHeight="1" x14ac:dyDescent="0.25">
      <c r="A82"/>
      <c r="B82"/>
      <c r="C82" t="s">
        <v>1034</v>
      </c>
      <c r="D82" s="2" t="s">
        <v>1833</v>
      </c>
      <c r="E82" s="2"/>
      <c r="F82" t="s">
        <v>218</v>
      </c>
      <c r="G82">
        <v>2</v>
      </c>
      <c r="H82">
        <v>0</v>
      </c>
      <c r="I82">
        <f t="shared" si="0"/>
        <v>0</v>
      </c>
      <c r="J82">
        <f t="shared" si="1"/>
        <v>0</v>
      </c>
      <c r="K82">
        <f t="shared" si="2"/>
        <v>0</v>
      </c>
      <c r="L82">
        <f t="shared" si="3"/>
        <v>0</v>
      </c>
      <c r="M82"/>
      <c r="N82">
        <v>0</v>
      </c>
      <c r="O82"/>
      <c r="P82"/>
      <c r="Q82"/>
      <c r="R82"/>
      <c r="S82">
        <f t="shared" si="4"/>
        <v>0</v>
      </c>
      <c r="T82"/>
      <c r="U82"/>
      <c r="V82"/>
      <c r="W82"/>
      <c r="Z82" s="1">
        <f t="shared" si="5"/>
        <v>0</v>
      </c>
    </row>
    <row r="83" spans="1:26" ht="24.95" customHeight="1" x14ac:dyDescent="0.25">
      <c r="A83"/>
      <c r="B83"/>
      <c r="C83" t="s">
        <v>1036</v>
      </c>
      <c r="D83" s="2" t="s">
        <v>1834</v>
      </c>
      <c r="E83" s="2"/>
      <c r="F83" t="s">
        <v>218</v>
      </c>
      <c r="G83">
        <v>2</v>
      </c>
      <c r="H83">
        <v>0</v>
      </c>
      <c r="I83">
        <f t="shared" si="0"/>
        <v>0</v>
      </c>
      <c r="J83">
        <f t="shared" si="1"/>
        <v>0</v>
      </c>
      <c r="K83">
        <f t="shared" si="2"/>
        <v>0</v>
      </c>
      <c r="L83">
        <f t="shared" si="3"/>
        <v>0</v>
      </c>
      <c r="M83"/>
      <c r="N83">
        <v>0</v>
      </c>
      <c r="O83"/>
      <c r="P83"/>
      <c r="Q83"/>
      <c r="R83"/>
      <c r="S83">
        <f t="shared" si="4"/>
        <v>0</v>
      </c>
      <c r="T83"/>
      <c r="U83"/>
      <c r="V83"/>
      <c r="W83"/>
      <c r="Z83" s="1">
        <f t="shared" si="5"/>
        <v>0</v>
      </c>
    </row>
    <row r="84" spans="1:26" ht="24.95" customHeight="1" x14ac:dyDescent="0.25">
      <c r="A84"/>
      <c r="B84"/>
      <c r="C84" t="s">
        <v>1038</v>
      </c>
      <c r="D84" s="2" t="s">
        <v>1835</v>
      </c>
      <c r="E84" s="2"/>
      <c r="F84" t="s">
        <v>218</v>
      </c>
      <c r="G84">
        <v>1</v>
      </c>
      <c r="H84">
        <v>0</v>
      </c>
      <c r="I84">
        <f t="shared" si="0"/>
        <v>0</v>
      </c>
      <c r="J84">
        <f t="shared" si="1"/>
        <v>0</v>
      </c>
      <c r="K84">
        <f t="shared" si="2"/>
        <v>0</v>
      </c>
      <c r="L84">
        <f t="shared" si="3"/>
        <v>0</v>
      </c>
      <c r="M84"/>
      <c r="N84">
        <v>0</v>
      </c>
      <c r="O84"/>
      <c r="P84"/>
      <c r="Q84"/>
      <c r="R84"/>
      <c r="S84">
        <f t="shared" si="4"/>
        <v>0</v>
      </c>
      <c r="T84"/>
      <c r="U84"/>
      <c r="V84"/>
      <c r="W84"/>
      <c r="Z84" s="1">
        <f t="shared" si="5"/>
        <v>0</v>
      </c>
    </row>
    <row r="85" spans="1:26" ht="24.95" customHeight="1" x14ac:dyDescent="0.25">
      <c r="A85"/>
      <c r="B85"/>
      <c r="C85" t="s">
        <v>1040</v>
      </c>
      <c r="D85" s="2" t="s">
        <v>1836</v>
      </c>
      <c r="E85" s="2"/>
      <c r="F85" t="s">
        <v>218</v>
      </c>
      <c r="G85">
        <v>1</v>
      </c>
      <c r="H85">
        <v>0</v>
      </c>
      <c r="I85">
        <f t="shared" si="0"/>
        <v>0</v>
      </c>
      <c r="J85">
        <f t="shared" si="1"/>
        <v>0</v>
      </c>
      <c r="K85">
        <f t="shared" si="2"/>
        <v>0</v>
      </c>
      <c r="L85">
        <f t="shared" si="3"/>
        <v>0</v>
      </c>
      <c r="M85"/>
      <c r="N85">
        <v>0</v>
      </c>
      <c r="O85"/>
      <c r="P85"/>
      <c r="Q85"/>
      <c r="R85"/>
      <c r="S85">
        <f t="shared" si="4"/>
        <v>0</v>
      </c>
      <c r="T85"/>
      <c r="U85"/>
      <c r="V85"/>
      <c r="W85"/>
      <c r="Z85" s="1">
        <f t="shared" si="5"/>
        <v>0</v>
      </c>
    </row>
    <row r="86" spans="1:26" ht="24.95" customHeight="1" x14ac:dyDescent="0.25">
      <c r="A86"/>
      <c r="B86"/>
      <c r="C86" t="s">
        <v>1042</v>
      </c>
      <c r="D86" s="2" t="s">
        <v>1837</v>
      </c>
      <c r="E86" s="2"/>
      <c r="F86" t="s">
        <v>218</v>
      </c>
      <c r="G86">
        <v>1</v>
      </c>
      <c r="H86">
        <v>0</v>
      </c>
      <c r="I86">
        <f t="shared" si="0"/>
        <v>0</v>
      </c>
      <c r="J86">
        <f t="shared" si="1"/>
        <v>0</v>
      </c>
      <c r="K86">
        <f t="shared" si="2"/>
        <v>0</v>
      </c>
      <c r="L86">
        <f t="shared" si="3"/>
        <v>0</v>
      </c>
      <c r="M86"/>
      <c r="N86">
        <v>0</v>
      </c>
      <c r="O86"/>
      <c r="P86"/>
      <c r="Q86"/>
      <c r="R86"/>
      <c r="S86">
        <f t="shared" si="4"/>
        <v>0</v>
      </c>
      <c r="T86"/>
      <c r="U86"/>
      <c r="V86"/>
      <c r="W86"/>
      <c r="Z86" s="1">
        <f t="shared" si="5"/>
        <v>0</v>
      </c>
    </row>
    <row r="87" spans="1:26" ht="24.95" customHeight="1" x14ac:dyDescent="0.25">
      <c r="A87"/>
      <c r="B87"/>
      <c r="C87" t="s">
        <v>1044</v>
      </c>
      <c r="D87" s="2" t="s">
        <v>1838</v>
      </c>
      <c r="E87" s="2"/>
      <c r="F87" t="s">
        <v>218</v>
      </c>
      <c r="G87">
        <v>1</v>
      </c>
      <c r="H87">
        <v>0</v>
      </c>
      <c r="I87">
        <f t="shared" si="0"/>
        <v>0</v>
      </c>
      <c r="J87">
        <f t="shared" si="1"/>
        <v>0</v>
      </c>
      <c r="K87">
        <f t="shared" si="2"/>
        <v>0</v>
      </c>
      <c r="L87">
        <f t="shared" si="3"/>
        <v>0</v>
      </c>
      <c r="M87"/>
      <c r="N87">
        <v>0</v>
      </c>
      <c r="O87"/>
      <c r="P87"/>
      <c r="Q87"/>
      <c r="R87"/>
      <c r="S87">
        <f t="shared" si="4"/>
        <v>0</v>
      </c>
      <c r="T87"/>
      <c r="U87"/>
      <c r="V87"/>
      <c r="W87"/>
      <c r="Z87" s="1">
        <f t="shared" si="5"/>
        <v>0</v>
      </c>
    </row>
    <row r="88" spans="1:26" ht="24.95" customHeight="1" x14ac:dyDescent="0.25">
      <c r="A88"/>
      <c r="B88"/>
      <c r="C88" t="s">
        <v>1046</v>
      </c>
      <c r="D88" s="2" t="s">
        <v>1839</v>
      </c>
      <c r="E88" s="2"/>
      <c r="F88" t="s">
        <v>218</v>
      </c>
      <c r="G88">
        <v>2</v>
      </c>
      <c r="H88">
        <v>0</v>
      </c>
      <c r="I88">
        <f t="shared" si="0"/>
        <v>0</v>
      </c>
      <c r="J88">
        <f t="shared" si="1"/>
        <v>0</v>
      </c>
      <c r="K88">
        <f t="shared" si="2"/>
        <v>0</v>
      </c>
      <c r="L88">
        <f t="shared" si="3"/>
        <v>0</v>
      </c>
      <c r="M88"/>
      <c r="N88">
        <v>0</v>
      </c>
      <c r="O88"/>
      <c r="P88"/>
      <c r="Q88"/>
      <c r="R88"/>
      <c r="S88">
        <f t="shared" si="4"/>
        <v>0</v>
      </c>
      <c r="T88"/>
      <c r="U88"/>
      <c r="V88"/>
      <c r="W88"/>
      <c r="Z88" s="1">
        <f t="shared" si="5"/>
        <v>0</v>
      </c>
    </row>
    <row r="89" spans="1:26" ht="24.95" customHeight="1" x14ac:dyDescent="0.25">
      <c r="A89"/>
      <c r="B89"/>
      <c r="C89" t="s">
        <v>1048</v>
      </c>
      <c r="D89" s="2" t="s">
        <v>1840</v>
      </c>
      <c r="E89" s="2"/>
      <c r="F89" t="s">
        <v>218</v>
      </c>
      <c r="G89">
        <v>39.799999999999997</v>
      </c>
      <c r="H89">
        <v>0</v>
      </c>
      <c r="I89">
        <f t="shared" si="0"/>
        <v>0</v>
      </c>
      <c r="J89">
        <f t="shared" si="1"/>
        <v>0</v>
      </c>
      <c r="K89">
        <f t="shared" si="2"/>
        <v>0</v>
      </c>
      <c r="L89">
        <f t="shared" si="3"/>
        <v>0</v>
      </c>
      <c r="M89"/>
      <c r="N89">
        <v>0</v>
      </c>
      <c r="O89"/>
      <c r="P89"/>
      <c r="Q89"/>
      <c r="R89"/>
      <c r="S89">
        <f t="shared" si="4"/>
        <v>0</v>
      </c>
      <c r="T89"/>
      <c r="U89"/>
      <c r="V89"/>
      <c r="W89"/>
      <c r="Z89" s="1">
        <f t="shared" si="5"/>
        <v>0</v>
      </c>
    </row>
    <row r="90" spans="1:26" ht="24.95" customHeight="1" x14ac:dyDescent="0.25">
      <c r="A90"/>
      <c r="B90"/>
      <c r="C90" t="s">
        <v>1050</v>
      </c>
      <c r="D90" s="2" t="s">
        <v>1841</v>
      </c>
      <c r="E90" s="2"/>
      <c r="F90" t="s">
        <v>402</v>
      </c>
      <c r="G90">
        <v>1</v>
      </c>
      <c r="H90">
        <v>0</v>
      </c>
      <c r="I90">
        <f t="shared" si="0"/>
        <v>0</v>
      </c>
      <c r="J90">
        <f t="shared" si="1"/>
        <v>0</v>
      </c>
      <c r="K90">
        <f t="shared" si="2"/>
        <v>0</v>
      </c>
      <c r="L90">
        <f t="shared" si="3"/>
        <v>0</v>
      </c>
      <c r="M90"/>
      <c r="N90">
        <v>0</v>
      </c>
      <c r="O90"/>
      <c r="P90"/>
      <c r="Q90"/>
      <c r="R90"/>
      <c r="S90">
        <f t="shared" si="4"/>
        <v>0</v>
      </c>
      <c r="T90"/>
      <c r="U90"/>
      <c r="V90"/>
      <c r="W90"/>
      <c r="Z90" s="1">
        <f t="shared" si="5"/>
        <v>0</v>
      </c>
    </row>
    <row r="91" spans="1:26" ht="50.1" customHeight="1" x14ac:dyDescent="0.25">
      <c r="A91"/>
      <c r="B91"/>
      <c r="C91" t="s">
        <v>1052</v>
      </c>
      <c r="D91" s="2" t="s">
        <v>1842</v>
      </c>
      <c r="E91" s="2"/>
      <c r="F91" t="s">
        <v>215</v>
      </c>
      <c r="G91">
        <v>520</v>
      </c>
      <c r="H91">
        <v>0</v>
      </c>
      <c r="I91">
        <f t="shared" si="0"/>
        <v>0</v>
      </c>
      <c r="J91">
        <f t="shared" si="1"/>
        <v>0</v>
      </c>
      <c r="K91">
        <f t="shared" si="2"/>
        <v>0</v>
      </c>
      <c r="L91">
        <f t="shared" si="3"/>
        <v>0</v>
      </c>
      <c r="M91"/>
      <c r="N91">
        <v>0</v>
      </c>
      <c r="O91"/>
      <c r="P91"/>
      <c r="Q91"/>
      <c r="R91"/>
      <c r="S91">
        <f t="shared" si="4"/>
        <v>0</v>
      </c>
      <c r="T91"/>
      <c r="U91"/>
      <c r="V91"/>
      <c r="W91"/>
      <c r="Z91" s="1">
        <f t="shared" si="5"/>
        <v>0</v>
      </c>
    </row>
    <row r="92" spans="1:26" ht="24.95" customHeight="1" x14ac:dyDescent="0.25">
      <c r="A92"/>
      <c r="B92"/>
      <c r="C92" t="s">
        <v>1054</v>
      </c>
      <c r="D92" s="2" t="s">
        <v>1843</v>
      </c>
      <c r="E92" s="2"/>
      <c r="F92" t="s">
        <v>215</v>
      </c>
      <c r="G92">
        <v>10</v>
      </c>
      <c r="H92">
        <v>0</v>
      </c>
      <c r="I92">
        <f t="shared" si="0"/>
        <v>0</v>
      </c>
      <c r="J92">
        <f t="shared" si="1"/>
        <v>0</v>
      </c>
      <c r="K92">
        <f t="shared" si="2"/>
        <v>0</v>
      </c>
      <c r="L92">
        <f t="shared" si="3"/>
        <v>0</v>
      </c>
      <c r="M92"/>
      <c r="N92">
        <v>0</v>
      </c>
      <c r="O92"/>
      <c r="P92"/>
      <c r="Q92"/>
      <c r="R92"/>
      <c r="S92">
        <f t="shared" si="4"/>
        <v>0</v>
      </c>
      <c r="T92"/>
      <c r="U92"/>
      <c r="V92"/>
      <c r="W92"/>
      <c r="Z92" s="1">
        <f t="shared" si="5"/>
        <v>0</v>
      </c>
    </row>
    <row r="93" spans="1:26" ht="24.95" customHeight="1" x14ac:dyDescent="0.25">
      <c r="A93"/>
      <c r="B93"/>
      <c r="C93" t="s">
        <v>1056</v>
      </c>
      <c r="D93" s="2" t="s">
        <v>1844</v>
      </c>
      <c r="E93" s="2"/>
      <c r="F93" t="s">
        <v>218</v>
      </c>
      <c r="G93">
        <v>1325</v>
      </c>
      <c r="H93">
        <v>0</v>
      </c>
      <c r="I93">
        <f t="shared" si="0"/>
        <v>0</v>
      </c>
      <c r="J93">
        <f t="shared" si="1"/>
        <v>0</v>
      </c>
      <c r="K93">
        <f t="shared" si="2"/>
        <v>0</v>
      </c>
      <c r="L93">
        <f t="shared" si="3"/>
        <v>0</v>
      </c>
      <c r="M93"/>
      <c r="N93">
        <v>0</v>
      </c>
      <c r="O93"/>
      <c r="P93"/>
      <c r="Q93"/>
      <c r="R93"/>
      <c r="S93">
        <f t="shared" si="4"/>
        <v>0</v>
      </c>
      <c r="T93"/>
      <c r="U93"/>
      <c r="V93"/>
      <c r="W93"/>
      <c r="Z93" s="1">
        <f t="shared" si="5"/>
        <v>0</v>
      </c>
    </row>
    <row r="94" spans="1:26" ht="24.95" customHeight="1" x14ac:dyDescent="0.25">
      <c r="A94"/>
      <c r="B94"/>
      <c r="C94" t="s">
        <v>1058</v>
      </c>
      <c r="D94" s="2" t="s">
        <v>1845</v>
      </c>
      <c r="E94" s="2"/>
      <c r="F94" t="s">
        <v>218</v>
      </c>
      <c r="G94">
        <v>1325</v>
      </c>
      <c r="H94">
        <v>0</v>
      </c>
      <c r="I94">
        <f t="shared" si="0"/>
        <v>0</v>
      </c>
      <c r="J94">
        <f t="shared" si="1"/>
        <v>0</v>
      </c>
      <c r="K94">
        <f t="shared" si="2"/>
        <v>0</v>
      </c>
      <c r="L94">
        <f t="shared" si="3"/>
        <v>0</v>
      </c>
      <c r="M94"/>
      <c r="N94">
        <v>0</v>
      </c>
      <c r="O94"/>
      <c r="P94"/>
      <c r="Q94"/>
      <c r="R94"/>
      <c r="S94">
        <f t="shared" si="4"/>
        <v>0</v>
      </c>
      <c r="T94"/>
      <c r="U94"/>
      <c r="V94"/>
      <c r="W94"/>
      <c r="Z94" s="1">
        <f t="shared" si="5"/>
        <v>0</v>
      </c>
    </row>
    <row r="95" spans="1:26" ht="24.95" customHeight="1" x14ac:dyDescent="0.25">
      <c r="A95"/>
      <c r="B95"/>
      <c r="C95" t="s">
        <v>1846</v>
      </c>
      <c r="D95" s="2" t="s">
        <v>1847</v>
      </c>
      <c r="E95" s="2"/>
      <c r="F95" t="s">
        <v>218</v>
      </c>
      <c r="G95">
        <v>1325</v>
      </c>
      <c r="H95">
        <v>0</v>
      </c>
      <c r="I95">
        <f t="shared" si="0"/>
        <v>0</v>
      </c>
      <c r="J95">
        <f t="shared" si="1"/>
        <v>0</v>
      </c>
      <c r="K95">
        <f t="shared" si="2"/>
        <v>0</v>
      </c>
      <c r="L95">
        <f t="shared" si="3"/>
        <v>0</v>
      </c>
      <c r="M95"/>
      <c r="N95">
        <v>0</v>
      </c>
      <c r="O95"/>
      <c r="P95"/>
      <c r="Q95"/>
      <c r="R95"/>
      <c r="S95">
        <f t="shared" si="4"/>
        <v>0</v>
      </c>
      <c r="T95"/>
      <c r="U95"/>
      <c r="V95"/>
      <c r="W95"/>
      <c r="Z95" s="1">
        <f t="shared" si="5"/>
        <v>0</v>
      </c>
    </row>
    <row r="96" spans="1:26" ht="24.95" customHeight="1" x14ac:dyDescent="0.25">
      <c r="A96"/>
      <c r="B96"/>
      <c r="C96" t="s">
        <v>1848</v>
      </c>
      <c r="D96" s="2" t="s">
        <v>1849</v>
      </c>
      <c r="E96" s="2"/>
      <c r="F96" t="s">
        <v>218</v>
      </c>
      <c r="G96">
        <v>12</v>
      </c>
      <c r="H96">
        <v>0</v>
      </c>
      <c r="I96">
        <f t="shared" si="0"/>
        <v>0</v>
      </c>
      <c r="J96">
        <f t="shared" si="1"/>
        <v>0</v>
      </c>
      <c r="K96">
        <f t="shared" si="2"/>
        <v>0</v>
      </c>
      <c r="L96">
        <f t="shared" si="3"/>
        <v>0</v>
      </c>
      <c r="M96"/>
      <c r="N96">
        <v>0</v>
      </c>
      <c r="O96"/>
      <c r="P96"/>
      <c r="Q96"/>
      <c r="R96"/>
      <c r="S96">
        <f t="shared" si="4"/>
        <v>0</v>
      </c>
      <c r="T96"/>
      <c r="U96"/>
      <c r="V96"/>
      <c r="W96"/>
      <c r="Z96" s="1">
        <f t="shared" si="5"/>
        <v>0</v>
      </c>
    </row>
    <row r="97" spans="1:26" ht="24.95" customHeight="1" x14ac:dyDescent="0.25">
      <c r="A97"/>
      <c r="B97"/>
      <c r="C97" t="s">
        <v>1060</v>
      </c>
      <c r="D97" s="2" t="s">
        <v>1850</v>
      </c>
      <c r="E97" s="2"/>
      <c r="F97" t="s">
        <v>218</v>
      </c>
      <c r="G97">
        <v>29</v>
      </c>
      <c r="H97">
        <v>0</v>
      </c>
      <c r="I97">
        <f t="shared" si="0"/>
        <v>0</v>
      </c>
      <c r="J97">
        <f t="shared" si="1"/>
        <v>0</v>
      </c>
      <c r="K97">
        <f t="shared" si="2"/>
        <v>0</v>
      </c>
      <c r="L97">
        <f t="shared" si="3"/>
        <v>0</v>
      </c>
      <c r="M97"/>
      <c r="N97">
        <v>0</v>
      </c>
      <c r="O97"/>
      <c r="P97"/>
      <c r="Q97"/>
      <c r="R97"/>
      <c r="S97">
        <f t="shared" si="4"/>
        <v>0</v>
      </c>
      <c r="T97"/>
      <c r="U97"/>
      <c r="V97"/>
      <c r="W97"/>
      <c r="Z97" s="1">
        <f t="shared" si="5"/>
        <v>0</v>
      </c>
    </row>
    <row r="98" spans="1:26" ht="24.95" customHeight="1" x14ac:dyDescent="0.25">
      <c r="A98"/>
      <c r="B98"/>
      <c r="C98" t="s">
        <v>1062</v>
      </c>
      <c r="D98" s="2" t="s">
        <v>1851</v>
      </c>
      <c r="E98" s="2"/>
      <c r="F98" t="s">
        <v>218</v>
      </c>
      <c r="G98">
        <v>29</v>
      </c>
      <c r="H98">
        <v>0</v>
      </c>
      <c r="I98">
        <f t="shared" si="0"/>
        <v>0</v>
      </c>
      <c r="J98">
        <f t="shared" si="1"/>
        <v>0</v>
      </c>
      <c r="K98">
        <f t="shared" si="2"/>
        <v>0</v>
      </c>
      <c r="L98">
        <f t="shared" si="3"/>
        <v>0</v>
      </c>
      <c r="M98"/>
      <c r="N98">
        <v>0</v>
      </c>
      <c r="O98"/>
      <c r="P98"/>
      <c r="Q98"/>
      <c r="R98"/>
      <c r="S98">
        <f t="shared" si="4"/>
        <v>0</v>
      </c>
      <c r="T98"/>
      <c r="U98"/>
      <c r="V98"/>
      <c r="W98"/>
      <c r="Z98" s="1">
        <f t="shared" si="5"/>
        <v>0</v>
      </c>
    </row>
    <row r="99" spans="1:26" ht="24.95" customHeight="1" x14ac:dyDescent="0.25">
      <c r="A99"/>
      <c r="B99"/>
      <c r="C99" t="s">
        <v>1064</v>
      </c>
      <c r="D99" s="2" t="s">
        <v>1852</v>
      </c>
      <c r="E99" s="2"/>
      <c r="F99" t="s">
        <v>218</v>
      </c>
      <c r="G99">
        <v>58</v>
      </c>
      <c r="H99">
        <v>0</v>
      </c>
      <c r="I99">
        <f t="shared" si="0"/>
        <v>0</v>
      </c>
      <c r="J99">
        <f t="shared" si="1"/>
        <v>0</v>
      </c>
      <c r="K99">
        <f t="shared" si="2"/>
        <v>0</v>
      </c>
      <c r="L99">
        <f t="shared" si="3"/>
        <v>0</v>
      </c>
      <c r="M99"/>
      <c r="N99">
        <v>0</v>
      </c>
      <c r="O99"/>
      <c r="P99"/>
      <c r="Q99"/>
      <c r="R99"/>
      <c r="S99">
        <f t="shared" si="4"/>
        <v>0</v>
      </c>
      <c r="T99"/>
      <c r="U99"/>
      <c r="V99"/>
      <c r="W99"/>
      <c r="Z99" s="1">
        <f t="shared" si="5"/>
        <v>0</v>
      </c>
    </row>
    <row r="100" spans="1:26" ht="24.95" customHeight="1" x14ac:dyDescent="0.25">
      <c r="A100"/>
      <c r="B100"/>
      <c r="C100" t="s">
        <v>1066</v>
      </c>
      <c r="D100" s="2" t="s">
        <v>1853</v>
      </c>
      <c r="E100" s="2"/>
      <c r="F100" t="s">
        <v>402</v>
      </c>
      <c r="G100">
        <v>1</v>
      </c>
      <c r="H100">
        <v>0</v>
      </c>
      <c r="I100">
        <f t="shared" si="0"/>
        <v>0</v>
      </c>
      <c r="J100">
        <f t="shared" si="1"/>
        <v>0</v>
      </c>
      <c r="K100">
        <f t="shared" si="2"/>
        <v>0</v>
      </c>
      <c r="L100">
        <f t="shared" si="3"/>
        <v>0</v>
      </c>
      <c r="M100"/>
      <c r="N100">
        <v>0</v>
      </c>
      <c r="O100"/>
      <c r="P100"/>
      <c r="Q100"/>
      <c r="R100"/>
      <c r="S100">
        <f t="shared" si="4"/>
        <v>0</v>
      </c>
      <c r="T100"/>
      <c r="U100"/>
      <c r="V100"/>
      <c r="W100"/>
      <c r="Z100" s="1">
        <f t="shared" si="5"/>
        <v>0</v>
      </c>
    </row>
    <row r="101" spans="1:26" ht="24.95" customHeight="1" x14ac:dyDescent="0.25">
      <c r="A101"/>
      <c r="B101"/>
      <c r="C101" t="s">
        <v>1854</v>
      </c>
      <c r="D101" s="2" t="s">
        <v>1855</v>
      </c>
      <c r="E101" s="2"/>
      <c r="F101" t="s">
        <v>402</v>
      </c>
      <c r="G101">
        <v>1</v>
      </c>
      <c r="H101">
        <v>0</v>
      </c>
      <c r="I101">
        <f t="shared" si="0"/>
        <v>0</v>
      </c>
      <c r="J101">
        <f t="shared" si="1"/>
        <v>0</v>
      </c>
      <c r="K101">
        <f t="shared" si="2"/>
        <v>0</v>
      </c>
      <c r="L101">
        <f t="shared" si="3"/>
        <v>0</v>
      </c>
      <c r="M101"/>
      <c r="N101">
        <v>0</v>
      </c>
      <c r="O101"/>
      <c r="P101"/>
      <c r="Q101"/>
      <c r="R101"/>
      <c r="S101">
        <f t="shared" si="4"/>
        <v>0</v>
      </c>
      <c r="T101"/>
      <c r="U101"/>
      <c r="V101"/>
      <c r="W101"/>
      <c r="Z101" s="1">
        <f t="shared" si="5"/>
        <v>0</v>
      </c>
    </row>
    <row r="102" spans="1:26" x14ac:dyDescent="0.25">
      <c r="A102"/>
      <c r="B102"/>
      <c r="C102">
        <v>1</v>
      </c>
      <c r="D102" s="2" t="s">
        <v>86</v>
      </c>
      <c r="E102" s="2"/>
      <c r="F102"/>
      <c r="G102"/>
      <c r="H102"/>
      <c r="I102">
        <f>ROUND((SUM(I77:I101))/1,2)</f>
        <v>0</v>
      </c>
      <c r="J102"/>
      <c r="K102"/>
      <c r="L102">
        <f>ROUND((SUM(L77:L101))/1,2)</f>
        <v>0</v>
      </c>
      <c r="M102">
        <f>ROUND((SUM(M77:M101))/1,2)</f>
        <v>0</v>
      </c>
      <c r="N102"/>
      <c r="O102"/>
      <c r="P102"/>
      <c r="Q102"/>
      <c r="R102"/>
      <c r="S102">
        <f>ROUND((SUM(S77:S101))/1,2)</f>
        <v>0</v>
      </c>
      <c r="T102"/>
      <c r="U102"/>
      <c r="V102">
        <f>ROUND((SUM(V77:V101))/1,2)</f>
        <v>0</v>
      </c>
      <c r="W102"/>
      <c r="X102"/>
      <c r="Y102"/>
      <c r="Z102"/>
    </row>
    <row r="103" spans="1:26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6" x14ac:dyDescent="0.25">
      <c r="A104"/>
      <c r="B104"/>
      <c r="C104">
        <v>2</v>
      </c>
      <c r="D104" s="2" t="s">
        <v>87</v>
      </c>
      <c r="E104" s="2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</row>
    <row r="105" spans="1:26" ht="24.95" customHeight="1" x14ac:dyDescent="0.25">
      <c r="A105"/>
      <c r="B105"/>
      <c r="C105" t="s">
        <v>1266</v>
      </c>
      <c r="D105" s="2" t="s">
        <v>1317</v>
      </c>
      <c r="E105" s="2"/>
      <c r="F105" t="s">
        <v>255</v>
      </c>
      <c r="G105">
        <v>100</v>
      </c>
      <c r="H105">
        <v>0</v>
      </c>
      <c r="I105">
        <f>ROUND(G105*(H105),2)</f>
        <v>0</v>
      </c>
      <c r="J105">
        <f>ROUND(G105*(N105),2)</f>
        <v>0</v>
      </c>
      <c r="K105">
        <f>ROUND(G105*(O105),2)</f>
        <v>0</v>
      </c>
      <c r="L105">
        <f>ROUND(G105*(H105),2)</f>
        <v>0</v>
      </c>
      <c r="M105"/>
      <c r="N105">
        <v>0</v>
      </c>
      <c r="O105"/>
      <c r="P105"/>
      <c r="Q105"/>
      <c r="R105"/>
      <c r="S105">
        <f>ROUND(G105*(P105),3)</f>
        <v>0</v>
      </c>
      <c r="T105"/>
      <c r="U105"/>
      <c r="V105"/>
      <c r="W105"/>
      <c r="Z105" s="1">
        <f>0.058844*POWER(I105,0.952797)</f>
        <v>0</v>
      </c>
    </row>
    <row r="106" spans="1:26" x14ac:dyDescent="0.25">
      <c r="A106"/>
      <c r="B106"/>
      <c r="C106">
        <v>2</v>
      </c>
      <c r="D106" s="2" t="s">
        <v>87</v>
      </c>
      <c r="E106" s="2"/>
      <c r="F106"/>
      <c r="G106"/>
      <c r="H106"/>
      <c r="I106">
        <f>ROUND((SUM(I104:I105))/1,2)</f>
        <v>0</v>
      </c>
      <c r="J106"/>
      <c r="K106"/>
      <c r="L106">
        <f>ROUND((SUM(L104:L105))/1,2)</f>
        <v>0</v>
      </c>
      <c r="M106">
        <f>ROUND((SUM(M104:M105))/1,2)</f>
        <v>0</v>
      </c>
      <c r="N106"/>
      <c r="O106"/>
      <c r="P106"/>
      <c r="Q106"/>
      <c r="R106"/>
      <c r="S106">
        <f>ROUND((SUM(S104:S105))/1,2)</f>
        <v>0</v>
      </c>
      <c r="T106"/>
      <c r="U106"/>
      <c r="V106">
        <f>ROUND((SUM(V104:V105))/1,2)</f>
        <v>0</v>
      </c>
      <c r="W106"/>
      <c r="X106"/>
      <c r="Y106"/>
      <c r="Z106"/>
    </row>
    <row r="107" spans="1:26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6" x14ac:dyDescent="0.25">
      <c r="A108"/>
      <c r="B108"/>
      <c r="C108" t="s">
        <v>403</v>
      </c>
      <c r="D108" s="2" t="s">
        <v>393</v>
      </c>
      <c r="E108" s="2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:26" ht="24.95" customHeight="1" x14ac:dyDescent="0.25">
      <c r="A109"/>
      <c r="B109"/>
      <c r="C109" t="s">
        <v>1856</v>
      </c>
      <c r="D109" s="2" t="s">
        <v>1857</v>
      </c>
      <c r="E109" s="2"/>
      <c r="F109" t="s">
        <v>406</v>
      </c>
      <c r="G109">
        <v>15</v>
      </c>
      <c r="H109">
        <v>0</v>
      </c>
      <c r="I109">
        <f t="shared" ref="I109:I118" si="6">ROUND(G109*(H109),2)</f>
        <v>0</v>
      </c>
      <c r="J109">
        <f t="shared" ref="J109:J118" si="7">ROUND(G109*(N109),2)</f>
        <v>0</v>
      </c>
      <c r="K109">
        <f t="shared" ref="K109:K118" si="8">ROUND(G109*(O109),2)</f>
        <v>0</v>
      </c>
      <c r="L109">
        <f t="shared" ref="L109:L118" si="9">ROUND(G109*(H109),2)</f>
        <v>0</v>
      </c>
      <c r="M109"/>
      <c r="N109">
        <v>0</v>
      </c>
      <c r="O109"/>
      <c r="P109"/>
      <c r="Q109"/>
      <c r="R109"/>
      <c r="S109">
        <f t="shared" ref="S109:S118" si="10">ROUND(G109*(P109),3)</f>
        <v>0</v>
      </c>
      <c r="T109"/>
      <c r="U109"/>
      <c r="V109"/>
      <c r="W109"/>
      <c r="Z109" s="1">
        <f t="shared" ref="Z109:Z118" si="11">0.058844*POWER(I109,0.952797)</f>
        <v>0</v>
      </c>
    </row>
    <row r="110" spans="1:26" ht="24.95" customHeight="1" x14ac:dyDescent="0.25">
      <c r="A110"/>
      <c r="B110"/>
      <c r="C110" t="s">
        <v>1858</v>
      </c>
      <c r="D110" s="2" t="s">
        <v>1859</v>
      </c>
      <c r="E110" s="2"/>
      <c r="F110" t="s">
        <v>218</v>
      </c>
      <c r="G110">
        <v>1</v>
      </c>
      <c r="H110">
        <v>0</v>
      </c>
      <c r="I110">
        <f t="shared" si="6"/>
        <v>0</v>
      </c>
      <c r="J110">
        <f t="shared" si="7"/>
        <v>0</v>
      </c>
      <c r="K110">
        <f t="shared" si="8"/>
        <v>0</v>
      </c>
      <c r="L110">
        <f t="shared" si="9"/>
        <v>0</v>
      </c>
      <c r="M110"/>
      <c r="N110">
        <v>0</v>
      </c>
      <c r="O110"/>
      <c r="P110"/>
      <c r="Q110"/>
      <c r="R110"/>
      <c r="S110">
        <f t="shared" si="10"/>
        <v>0</v>
      </c>
      <c r="T110"/>
      <c r="U110"/>
      <c r="V110"/>
      <c r="W110"/>
      <c r="Z110" s="1">
        <f t="shared" si="11"/>
        <v>0</v>
      </c>
    </row>
    <row r="111" spans="1:26" ht="24.95" customHeight="1" x14ac:dyDescent="0.25">
      <c r="A111"/>
      <c r="B111"/>
      <c r="C111" t="s">
        <v>1860</v>
      </c>
      <c r="D111" s="2" t="s">
        <v>1861</v>
      </c>
      <c r="E111" s="2"/>
      <c r="F111" t="s">
        <v>255</v>
      </c>
      <c r="G111">
        <v>16.55285749912262</v>
      </c>
      <c r="H111">
        <v>0</v>
      </c>
      <c r="I111">
        <f t="shared" si="6"/>
        <v>0</v>
      </c>
      <c r="J111">
        <f t="shared" si="7"/>
        <v>0</v>
      </c>
      <c r="K111">
        <f t="shared" si="8"/>
        <v>0</v>
      </c>
      <c r="L111">
        <f t="shared" si="9"/>
        <v>0</v>
      </c>
      <c r="M111"/>
      <c r="N111">
        <v>0</v>
      </c>
      <c r="O111"/>
      <c r="P111"/>
      <c r="Q111"/>
      <c r="R111"/>
      <c r="S111">
        <f t="shared" si="10"/>
        <v>0</v>
      </c>
      <c r="T111"/>
      <c r="U111"/>
      <c r="V111"/>
      <c r="W111"/>
      <c r="Z111" s="1">
        <f t="shared" si="11"/>
        <v>0</v>
      </c>
    </row>
    <row r="112" spans="1:26" ht="24.95" customHeight="1" x14ac:dyDescent="0.25">
      <c r="A112"/>
      <c r="B112"/>
      <c r="C112" t="s">
        <v>1862</v>
      </c>
      <c r="D112" s="2" t="s">
        <v>1863</v>
      </c>
      <c r="E112" s="2"/>
      <c r="F112" t="s">
        <v>255</v>
      </c>
      <c r="G112">
        <v>16.55285749912262</v>
      </c>
      <c r="H112">
        <v>0</v>
      </c>
      <c r="I112">
        <f t="shared" si="6"/>
        <v>0</v>
      </c>
      <c r="J112">
        <f t="shared" si="7"/>
        <v>0</v>
      </c>
      <c r="K112">
        <f t="shared" si="8"/>
        <v>0</v>
      </c>
      <c r="L112">
        <f t="shared" si="9"/>
        <v>0</v>
      </c>
      <c r="M112"/>
      <c r="N112">
        <v>0</v>
      </c>
      <c r="O112"/>
      <c r="P112"/>
      <c r="Q112"/>
      <c r="R112"/>
      <c r="S112">
        <f t="shared" si="10"/>
        <v>0</v>
      </c>
      <c r="T112"/>
      <c r="U112"/>
      <c r="V112"/>
      <c r="W112"/>
      <c r="Z112" s="1">
        <f t="shared" si="11"/>
        <v>0</v>
      </c>
    </row>
    <row r="113" spans="1:26" ht="24.95" customHeight="1" x14ac:dyDescent="0.25">
      <c r="A113"/>
      <c r="B113"/>
      <c r="C113" t="s">
        <v>1864</v>
      </c>
      <c r="D113" s="2" t="s">
        <v>1865</v>
      </c>
      <c r="E113" s="2"/>
      <c r="F113" t="s">
        <v>218</v>
      </c>
      <c r="G113">
        <v>1</v>
      </c>
      <c r="H113">
        <v>0</v>
      </c>
      <c r="I113">
        <f t="shared" si="6"/>
        <v>0</v>
      </c>
      <c r="J113">
        <f t="shared" si="7"/>
        <v>0</v>
      </c>
      <c r="K113">
        <f t="shared" si="8"/>
        <v>0</v>
      </c>
      <c r="L113">
        <f t="shared" si="9"/>
        <v>0</v>
      </c>
      <c r="M113"/>
      <c r="N113">
        <v>0</v>
      </c>
      <c r="O113"/>
      <c r="P113"/>
      <c r="Q113"/>
      <c r="R113"/>
      <c r="S113">
        <f t="shared" si="10"/>
        <v>0</v>
      </c>
      <c r="T113"/>
      <c r="U113"/>
      <c r="V113"/>
      <c r="W113"/>
      <c r="Z113" s="1">
        <f t="shared" si="11"/>
        <v>0</v>
      </c>
    </row>
    <row r="114" spans="1:26" ht="24.95" customHeight="1" x14ac:dyDescent="0.25">
      <c r="A114"/>
      <c r="B114"/>
      <c r="C114" t="s">
        <v>1866</v>
      </c>
      <c r="D114" s="2" t="s">
        <v>1867</v>
      </c>
      <c r="E114" s="2"/>
      <c r="F114" t="s">
        <v>218</v>
      </c>
      <c r="G114">
        <v>1</v>
      </c>
      <c r="H114">
        <v>0</v>
      </c>
      <c r="I114">
        <f t="shared" si="6"/>
        <v>0</v>
      </c>
      <c r="J114">
        <f t="shared" si="7"/>
        <v>0</v>
      </c>
      <c r="K114">
        <f t="shared" si="8"/>
        <v>0</v>
      </c>
      <c r="L114">
        <f t="shared" si="9"/>
        <v>0</v>
      </c>
      <c r="M114"/>
      <c r="N114">
        <v>0</v>
      </c>
      <c r="O114"/>
      <c r="P114"/>
      <c r="Q114"/>
      <c r="R114"/>
      <c r="S114">
        <f t="shared" si="10"/>
        <v>0</v>
      </c>
      <c r="T114"/>
      <c r="U114"/>
      <c r="V114"/>
      <c r="W114"/>
      <c r="Z114" s="1">
        <f t="shared" si="11"/>
        <v>0</v>
      </c>
    </row>
    <row r="115" spans="1:26" ht="24.95" customHeight="1" x14ac:dyDescent="0.25">
      <c r="A115"/>
      <c r="B115"/>
      <c r="C115" t="s">
        <v>1868</v>
      </c>
      <c r="D115" s="2" t="s">
        <v>1869</v>
      </c>
      <c r="E115" s="2"/>
      <c r="F115" t="s">
        <v>402</v>
      </c>
      <c r="G115">
        <v>1</v>
      </c>
      <c r="H115">
        <v>0</v>
      </c>
      <c r="I115">
        <f t="shared" si="6"/>
        <v>0</v>
      </c>
      <c r="J115">
        <f t="shared" si="7"/>
        <v>0</v>
      </c>
      <c r="K115">
        <f t="shared" si="8"/>
        <v>0</v>
      </c>
      <c r="L115">
        <f t="shared" si="9"/>
        <v>0</v>
      </c>
      <c r="M115"/>
      <c r="N115">
        <v>0</v>
      </c>
      <c r="O115"/>
      <c r="P115"/>
      <c r="Q115"/>
      <c r="R115"/>
      <c r="S115">
        <f t="shared" si="10"/>
        <v>0</v>
      </c>
      <c r="T115"/>
      <c r="U115"/>
      <c r="V115"/>
      <c r="W115"/>
      <c r="Z115" s="1">
        <f t="shared" si="11"/>
        <v>0</v>
      </c>
    </row>
    <row r="116" spans="1:26" ht="24.95" customHeight="1" x14ac:dyDescent="0.25">
      <c r="A116"/>
      <c r="B116"/>
      <c r="C116" t="s">
        <v>1870</v>
      </c>
      <c r="D116" s="2" t="s">
        <v>1871</v>
      </c>
      <c r="E116" s="2"/>
      <c r="F116" t="s">
        <v>402</v>
      </c>
      <c r="G116">
        <v>1</v>
      </c>
      <c r="H116">
        <v>0</v>
      </c>
      <c r="I116">
        <f t="shared" si="6"/>
        <v>0</v>
      </c>
      <c r="J116">
        <f t="shared" si="7"/>
        <v>0</v>
      </c>
      <c r="K116">
        <f t="shared" si="8"/>
        <v>0</v>
      </c>
      <c r="L116">
        <f t="shared" si="9"/>
        <v>0</v>
      </c>
      <c r="M116"/>
      <c r="N116">
        <v>0</v>
      </c>
      <c r="O116"/>
      <c r="P116"/>
      <c r="Q116"/>
      <c r="R116"/>
      <c r="S116">
        <f t="shared" si="10"/>
        <v>0</v>
      </c>
      <c r="T116"/>
      <c r="U116"/>
      <c r="V116"/>
      <c r="W116"/>
      <c r="Z116" s="1">
        <f t="shared" si="11"/>
        <v>0</v>
      </c>
    </row>
    <row r="117" spans="1:26" ht="24.95" customHeight="1" x14ac:dyDescent="0.25">
      <c r="A117"/>
      <c r="B117"/>
      <c r="C117" t="s">
        <v>1872</v>
      </c>
      <c r="D117" s="2" t="s">
        <v>1873</v>
      </c>
      <c r="E117" s="2"/>
      <c r="F117" t="s">
        <v>406</v>
      </c>
      <c r="G117">
        <v>10</v>
      </c>
      <c r="H117">
        <v>0</v>
      </c>
      <c r="I117">
        <f t="shared" si="6"/>
        <v>0</v>
      </c>
      <c r="J117">
        <f t="shared" si="7"/>
        <v>0</v>
      </c>
      <c r="K117">
        <f t="shared" si="8"/>
        <v>0</v>
      </c>
      <c r="L117">
        <f t="shared" si="9"/>
        <v>0</v>
      </c>
      <c r="M117"/>
      <c r="N117">
        <v>0</v>
      </c>
      <c r="O117"/>
      <c r="P117"/>
      <c r="Q117"/>
      <c r="R117"/>
      <c r="S117">
        <f t="shared" si="10"/>
        <v>0</v>
      </c>
      <c r="T117"/>
      <c r="U117"/>
      <c r="V117"/>
      <c r="W117"/>
      <c r="Z117" s="1">
        <f t="shared" si="11"/>
        <v>0</v>
      </c>
    </row>
    <row r="118" spans="1:26" ht="24.95" customHeight="1" x14ac:dyDescent="0.25">
      <c r="A118"/>
      <c r="B118"/>
      <c r="C118" t="s">
        <v>1068</v>
      </c>
      <c r="D118" s="2" t="s">
        <v>1874</v>
      </c>
      <c r="E118" s="2"/>
      <c r="F118" t="s">
        <v>218</v>
      </c>
      <c r="G118">
        <v>1</v>
      </c>
      <c r="H118">
        <v>0</v>
      </c>
      <c r="I118">
        <f t="shared" si="6"/>
        <v>0</v>
      </c>
      <c r="J118">
        <f t="shared" si="7"/>
        <v>0</v>
      </c>
      <c r="K118">
        <f t="shared" si="8"/>
        <v>0</v>
      </c>
      <c r="L118">
        <f t="shared" si="9"/>
        <v>0</v>
      </c>
      <c r="M118"/>
      <c r="N118">
        <v>0</v>
      </c>
      <c r="O118"/>
      <c r="P118"/>
      <c r="Q118"/>
      <c r="R118"/>
      <c r="S118">
        <f t="shared" si="10"/>
        <v>0</v>
      </c>
      <c r="T118"/>
      <c r="U118"/>
      <c r="V118"/>
      <c r="W118"/>
      <c r="Z118" s="1">
        <f t="shared" si="11"/>
        <v>0</v>
      </c>
    </row>
    <row r="119" spans="1:26" x14ac:dyDescent="0.25">
      <c r="A119"/>
      <c r="B119"/>
      <c r="C119" t="s">
        <v>8</v>
      </c>
      <c r="D119" s="2" t="s">
        <v>393</v>
      </c>
      <c r="E119" s="2"/>
      <c r="F119"/>
      <c r="G119"/>
      <c r="H119"/>
      <c r="I119">
        <f>ROUND((SUM(I108:I118))/1,2)</f>
        <v>0</v>
      </c>
      <c r="J119"/>
      <c r="K119"/>
      <c r="L119">
        <f>ROUND((SUM(L108:L118))/1,2)</f>
        <v>0</v>
      </c>
      <c r="M119">
        <f>ROUND((SUM(M108:M118))/1,2)</f>
        <v>0</v>
      </c>
      <c r="N119"/>
      <c r="O119"/>
      <c r="P119"/>
      <c r="Q119"/>
      <c r="R119"/>
      <c r="S119">
        <f>ROUND((SUM(S108:S118))/1,2)</f>
        <v>0</v>
      </c>
      <c r="T119"/>
      <c r="U119"/>
      <c r="V119">
        <f>ROUND((SUM(V108:V118))/1,2)</f>
        <v>0</v>
      </c>
      <c r="W119"/>
    </row>
    <row r="120" spans="1:26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6" x14ac:dyDescent="0.25">
      <c r="A121"/>
      <c r="B121"/>
      <c r="C121"/>
      <c r="D121" s="2" t="s">
        <v>85</v>
      </c>
      <c r="E121" s="2"/>
      <c r="F121"/>
      <c r="G121"/>
      <c r="H121"/>
      <c r="I121">
        <f>ROUND((SUM(I76:I120))/2,2)</f>
        <v>0</v>
      </c>
      <c r="J121"/>
      <c r="K121"/>
      <c r="L121">
        <f>ROUND((SUM(L76:L120))/2,2)</f>
        <v>0</v>
      </c>
      <c r="M121">
        <f>ROUND((SUM(M76:M120))/2,2)</f>
        <v>0</v>
      </c>
      <c r="N121"/>
      <c r="O121"/>
      <c r="P121"/>
      <c r="Q121"/>
      <c r="R121"/>
      <c r="S121">
        <f>ROUND((SUM(S76:S120))/2,2)</f>
        <v>0</v>
      </c>
      <c r="T121"/>
      <c r="U121"/>
      <c r="V121">
        <f>ROUND((SUM(V76:V120))/2,2)</f>
        <v>0</v>
      </c>
      <c r="W121"/>
    </row>
    <row r="122" spans="1:26" x14ac:dyDescent="0.25">
      <c r="A122"/>
      <c r="B122"/>
      <c r="C122"/>
      <c r="D122" s="2" t="s">
        <v>107</v>
      </c>
      <c r="E122" s="2"/>
      <c r="F122"/>
      <c r="G122"/>
      <c r="H122"/>
      <c r="I122">
        <f>ROUND((SUM(I76:I121))/3,2)</f>
        <v>0</v>
      </c>
      <c r="J122"/>
      <c r="K122">
        <f>ROUND((SUM(K76:K121))/3,2)</f>
        <v>0</v>
      </c>
      <c r="L122">
        <f>ROUND((SUM(L76:L121))/3,2)</f>
        <v>0</v>
      </c>
      <c r="M122">
        <f>ROUND((SUM(M76:M121))/3,2)</f>
        <v>0</v>
      </c>
      <c r="N122"/>
      <c r="O122"/>
      <c r="P122"/>
      <c r="Q122"/>
      <c r="R122"/>
      <c r="S122">
        <f>ROUND((SUM(S76:S121))/3,2)</f>
        <v>0</v>
      </c>
      <c r="T122"/>
      <c r="U122"/>
      <c r="V122">
        <f>ROUND((SUM(V76:V121))/3,2)</f>
        <v>0</v>
      </c>
      <c r="W122"/>
      <c r="Z122" s="1">
        <f>(SUM(Z76:Z121))</f>
        <v>0</v>
      </c>
    </row>
  </sheetData>
  <mergeCells count="90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7:E47"/>
    <mergeCell ref="B48:E48"/>
    <mergeCell ref="F46:H46"/>
    <mergeCell ref="F47:H47"/>
    <mergeCell ref="F48:H48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D87:E87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99:E99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113:E113"/>
    <mergeCell ref="D100:E100"/>
    <mergeCell ref="D101:E101"/>
    <mergeCell ref="D102:E102"/>
    <mergeCell ref="D104:E104"/>
    <mergeCell ref="D105:E105"/>
    <mergeCell ref="D106:E106"/>
    <mergeCell ref="D108:E108"/>
    <mergeCell ref="D109:E109"/>
    <mergeCell ref="D110:E110"/>
    <mergeCell ref="D111:E111"/>
    <mergeCell ref="D112:E112"/>
    <mergeCell ref="D121:E121"/>
    <mergeCell ref="D122:E122"/>
    <mergeCell ref="D114:E114"/>
    <mergeCell ref="D115:E115"/>
    <mergeCell ref="D116:E116"/>
    <mergeCell ref="D117:E117"/>
    <mergeCell ref="D118:E118"/>
    <mergeCell ref="D119:E119"/>
  </mergeCells>
  <hyperlinks>
    <hyperlink ref="B1:C1" location="A2:A2" tooltip="Klikni na prechod ku Kryciemu listu..." display="Krycí list rozpočtu" xr:uid="{00000000-0004-0000-0900-000000000000}"/>
    <hyperlink ref="E1:F1" location="A54:A54" tooltip="Klikni na prechod ku rekapitulácii..." display="Rekapitulácia rozpočtu" xr:uid="{00000000-0004-0000-0900-000001000000}"/>
    <hyperlink ref="H1:I1" location="B75:B75" tooltip="Klikni na prechod ku Rozpočet..." display="Rozpočet" xr:uid="{00000000-0004-0000-0900-0000020000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ZŠ Medzilaborecká 112020 korekcie / SO02 HSP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61"/>
  <sheetViews>
    <sheetView workbookViewId="0">
      <pane ySplit="1" topLeftCell="A124" activePane="bottomLeft" state="frozen"/>
      <selection pane="bottomLeft" activeCell="G156" sqref="G156"/>
    </sheetView>
  </sheetViews>
  <sheetFormatPr defaultColWidth="0" defaultRowHeight="15" x14ac:dyDescent="0.25"/>
  <cols>
    <col min="1" max="1" width="1.7109375" style="1" customWidth="1"/>
    <col min="2" max="2" width="4.7109375" style="1" customWidth="1"/>
    <col min="3" max="3" width="12.7109375" style="1" customWidth="1"/>
    <col min="4" max="5" width="22.7109375" style="1" customWidth="1"/>
    <col min="6" max="7" width="9.7109375" style="1" customWidth="1"/>
    <col min="8" max="9" width="12.7109375" style="1" customWidth="1"/>
    <col min="10" max="10" width="10.7109375" style="1" hidden="1" customWidth="1"/>
    <col min="11" max="15" width="0" style="1" hidden="1" customWidth="1"/>
    <col min="16" max="16" width="9.7109375" style="1" customWidth="1"/>
    <col min="17" max="18" width="0" style="1" hidden="1" customWidth="1"/>
    <col min="19" max="19" width="7.7109375" style="1" customWidth="1"/>
    <col min="20" max="21" width="0" style="1" hidden="1" customWidth="1"/>
    <col min="22" max="22" width="7.7109375" style="1" customWidth="1"/>
    <col min="23" max="23" width="2.7109375" style="1" customWidth="1"/>
    <col min="24" max="26" width="0" style="1" hidden="1" customWidth="1"/>
    <col min="27" max="27" width="9.140625" style="1" hidden="1" customWidth="1"/>
  </cols>
  <sheetData>
    <row r="1" spans="1:23" ht="35.1" customHeight="1" x14ac:dyDescent="0.25">
      <c r="A1"/>
      <c r="B1" s="2" t="s">
        <v>36</v>
      </c>
      <c r="C1" s="2"/>
      <c r="D1"/>
      <c r="E1" s="2" t="s">
        <v>0</v>
      </c>
      <c r="F1" s="2"/>
      <c r="G1"/>
      <c r="H1" s="2" t="s">
        <v>108</v>
      </c>
      <c r="I1" s="2"/>
      <c r="J1"/>
      <c r="K1"/>
      <c r="L1"/>
      <c r="M1"/>
      <c r="N1"/>
      <c r="O1"/>
      <c r="P1"/>
      <c r="Q1"/>
      <c r="R1"/>
      <c r="S1"/>
      <c r="T1"/>
      <c r="U1"/>
      <c r="V1"/>
      <c r="W1">
        <v>30.126000000000001</v>
      </c>
    </row>
    <row r="2" spans="1:23" ht="35.1" customHeight="1" x14ac:dyDescent="0.25">
      <c r="A2"/>
      <c r="B2" s="2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</row>
    <row r="3" spans="1:23" ht="18" customHeight="1" x14ac:dyDescent="0.25">
      <c r="A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/>
    </row>
    <row r="4" spans="1:23" ht="18" customHeight="1" x14ac:dyDescent="0.25">
      <c r="A4"/>
      <c r="B4" t="s">
        <v>1355</v>
      </c>
      <c r="C4"/>
      <c r="D4"/>
      <c r="E4"/>
      <c r="F4" t="s">
        <v>39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8" customHeight="1" x14ac:dyDescent="0.25">
      <c r="A5"/>
      <c r="B5" t="s">
        <v>1875</v>
      </c>
      <c r="C5"/>
      <c r="D5"/>
      <c r="E5"/>
      <c r="F5" t="s">
        <v>40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8" customHeight="1" x14ac:dyDescent="0.25">
      <c r="A6"/>
      <c r="B6" t="s">
        <v>41</v>
      </c>
      <c r="C6"/>
      <c r="D6" t="s">
        <v>42</v>
      </c>
      <c r="E6"/>
      <c r="F6" t="s">
        <v>43</v>
      </c>
      <c r="G6" t="s">
        <v>44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20.100000000000001" customHeight="1" x14ac:dyDescent="0.25">
      <c r="A7"/>
      <c r="B7" s="2" t="s">
        <v>45</v>
      </c>
      <c r="C7" s="2"/>
      <c r="D7" s="2"/>
      <c r="E7" s="2"/>
      <c r="F7" s="2"/>
      <c r="G7" s="2"/>
      <c r="H7" s="2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8" customHeight="1" x14ac:dyDescent="0.25">
      <c r="A8"/>
      <c r="B8" t="s">
        <v>48</v>
      </c>
      <c r="C8"/>
      <c r="D8"/>
      <c r="E8"/>
      <c r="F8" t="s">
        <v>49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20.100000000000001" customHeight="1" x14ac:dyDescent="0.25">
      <c r="A9"/>
      <c r="B9" s="2" t="s">
        <v>46</v>
      </c>
      <c r="C9" s="2"/>
      <c r="D9" s="2"/>
      <c r="E9" s="2"/>
      <c r="F9" s="2"/>
      <c r="G9" s="2"/>
      <c r="H9" s="2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8" customHeight="1" x14ac:dyDescent="0.25">
      <c r="A10"/>
      <c r="B10" t="s">
        <v>51</v>
      </c>
      <c r="C10"/>
      <c r="D10"/>
      <c r="E10"/>
      <c r="F10" t="s">
        <v>52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0.100000000000001" customHeight="1" x14ac:dyDescent="0.25">
      <c r="A11"/>
      <c r="B11" s="2" t="s">
        <v>47</v>
      </c>
      <c r="C11" s="2"/>
      <c r="D11" s="2"/>
      <c r="E11" s="2"/>
      <c r="F11" s="2"/>
      <c r="G11" s="2"/>
      <c r="H11" s="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8" customHeight="1" x14ac:dyDescent="0.25">
      <c r="A12"/>
      <c r="B12" t="s">
        <v>50</v>
      </c>
      <c r="C12"/>
      <c r="D12"/>
      <c r="E12"/>
      <c r="F12" t="s">
        <v>49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8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8" customHeight="1" x14ac:dyDescent="0.25">
      <c r="A14"/>
      <c r="B14" t="s">
        <v>6</v>
      </c>
      <c r="C14" t="s">
        <v>74</v>
      </c>
      <c r="D14" t="s">
        <v>75</v>
      </c>
      <c r="E14" t="s">
        <v>76</v>
      </c>
      <c r="F14" s="2" t="s">
        <v>58</v>
      </c>
      <c r="G14" s="2"/>
      <c r="H14" s="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8" customHeight="1" x14ac:dyDescent="0.25">
      <c r="A15"/>
      <c r="B15" t="s">
        <v>53</v>
      </c>
      <c r="C15">
        <f>'SO 7404'!E59</f>
        <v>0</v>
      </c>
      <c r="D15">
        <f>'SO 7404'!F59</f>
        <v>0</v>
      </c>
      <c r="E15">
        <f>'SO 7404'!G59</f>
        <v>0</v>
      </c>
      <c r="F15" s="2" t="s">
        <v>59</v>
      </c>
      <c r="G15" s="2"/>
      <c r="H15" s="2"/>
      <c r="I15"/>
      <c r="J15"/>
      <c r="K15"/>
      <c r="L15"/>
      <c r="M15"/>
      <c r="N15"/>
      <c r="O15"/>
      <c r="P15">
        <v>0</v>
      </c>
      <c r="Q15"/>
      <c r="R15"/>
      <c r="S15"/>
      <c r="T15"/>
      <c r="U15"/>
      <c r="V15"/>
      <c r="W15"/>
    </row>
    <row r="16" spans="1:23" ht="18" customHeight="1" x14ac:dyDescent="0.25">
      <c r="A16"/>
      <c r="B16" t="s">
        <v>54</v>
      </c>
      <c r="C16"/>
      <c r="D16"/>
      <c r="E16"/>
      <c r="F16" s="2" t="s">
        <v>60</v>
      </c>
      <c r="G16" s="2"/>
      <c r="H16" s="2"/>
      <c r="I16"/>
      <c r="J16"/>
      <c r="K16"/>
      <c r="L16"/>
      <c r="M16"/>
      <c r="N16"/>
      <c r="O16"/>
      <c r="P16">
        <f>(SUM(Z76:Z160))</f>
        <v>0</v>
      </c>
      <c r="Q16"/>
      <c r="R16"/>
      <c r="S16"/>
      <c r="T16"/>
      <c r="U16"/>
      <c r="V16"/>
      <c r="W16"/>
    </row>
    <row r="17" spans="1:26" ht="18" customHeight="1" x14ac:dyDescent="0.25">
      <c r="A17"/>
      <c r="B17" t="s">
        <v>55</v>
      </c>
      <c r="C17"/>
      <c r="D17"/>
      <c r="E17"/>
      <c r="F17" s="2" t="s">
        <v>61</v>
      </c>
      <c r="G17" s="2"/>
      <c r="H17" s="2"/>
      <c r="I17"/>
      <c r="J17"/>
      <c r="K17"/>
      <c r="L17"/>
      <c r="M17"/>
      <c r="N17"/>
      <c r="O17"/>
      <c r="P17">
        <v>0</v>
      </c>
      <c r="Q17"/>
      <c r="R17"/>
      <c r="S17"/>
      <c r="T17"/>
      <c r="U17"/>
      <c r="V17"/>
      <c r="W17"/>
    </row>
    <row r="18" spans="1:26" ht="18" customHeight="1" x14ac:dyDescent="0.25">
      <c r="A18"/>
      <c r="B18" t="s">
        <v>56</v>
      </c>
      <c r="C18"/>
      <c r="D18"/>
      <c r="E18"/>
      <c r="F18" s="2"/>
      <c r="G18" s="2"/>
      <c r="H18" s="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6" ht="18" customHeight="1" x14ac:dyDescent="0.25">
      <c r="A19"/>
      <c r="B19" t="s">
        <v>57</v>
      </c>
      <c r="C19"/>
      <c r="D19"/>
      <c r="E19">
        <f>SUM(E15:E18)</f>
        <v>0</v>
      </c>
      <c r="F19" s="2" t="s">
        <v>57</v>
      </c>
      <c r="G19" s="2"/>
      <c r="H19" s="2"/>
      <c r="I19"/>
      <c r="J19"/>
      <c r="K19"/>
      <c r="L19"/>
      <c r="M19"/>
      <c r="N19"/>
      <c r="O19"/>
      <c r="P19">
        <f>SUM(P15:P18)</f>
        <v>0</v>
      </c>
      <c r="Q19"/>
      <c r="R19"/>
      <c r="S19"/>
      <c r="T19"/>
      <c r="U19"/>
      <c r="V19"/>
      <c r="W19"/>
    </row>
    <row r="20" spans="1:26" ht="18" customHeight="1" x14ac:dyDescent="0.25">
      <c r="A20"/>
      <c r="B20" t="s">
        <v>67</v>
      </c>
      <c r="C20"/>
      <c r="D20"/>
      <c r="E20"/>
      <c r="F20" s="2" t="s">
        <v>67</v>
      </c>
      <c r="G20" s="2"/>
      <c r="H20" s="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6" ht="18" customHeight="1" x14ac:dyDescent="0.25">
      <c r="A21"/>
      <c r="B21" t="s">
        <v>68</v>
      </c>
      <c r="C21"/>
      <c r="D21"/>
      <c r="E21">
        <f>((E15*U22*0)+(E16*V22*0)+(E17*W22*0))/100</f>
        <v>0</v>
      </c>
      <c r="F21" s="2" t="s">
        <v>71</v>
      </c>
      <c r="G21" s="2"/>
      <c r="H21" s="2"/>
      <c r="I21"/>
      <c r="J21"/>
      <c r="K21"/>
      <c r="L21"/>
      <c r="M21"/>
      <c r="N21"/>
      <c r="O21"/>
      <c r="P21">
        <f>((E15*X22*0)+(E16*Y22*0)+(E17*Z22*0))/100</f>
        <v>0</v>
      </c>
      <c r="Q21"/>
      <c r="R21"/>
      <c r="S21"/>
      <c r="T21"/>
      <c r="U21"/>
      <c r="V21"/>
      <c r="W21"/>
    </row>
    <row r="22" spans="1:26" ht="18" customHeight="1" x14ac:dyDescent="0.25">
      <c r="A22"/>
      <c r="B22" t="s">
        <v>69</v>
      </c>
      <c r="C22"/>
      <c r="D22"/>
      <c r="E22">
        <f>((E15*U23*0)+(E16*V23*0)+(E17*W23*0))/100</f>
        <v>0</v>
      </c>
      <c r="F22" s="2" t="s">
        <v>72</v>
      </c>
      <c r="G22" s="2"/>
      <c r="H22" s="2"/>
      <c r="I22"/>
      <c r="J22"/>
      <c r="K22"/>
      <c r="L22"/>
      <c r="M22"/>
      <c r="N22"/>
      <c r="O22"/>
      <c r="P22">
        <f>((E15*X23*0)+(E16*Y23*0)+(E17*Z23*0))/100</f>
        <v>0</v>
      </c>
      <c r="Q22"/>
      <c r="R22"/>
      <c r="S22"/>
      <c r="T22"/>
      <c r="U22">
        <v>1</v>
      </c>
      <c r="V22">
        <v>1</v>
      </c>
      <c r="W22">
        <v>1</v>
      </c>
      <c r="X22" s="1">
        <v>1</v>
      </c>
      <c r="Y22" s="1">
        <v>1</v>
      </c>
      <c r="Z22" s="1">
        <v>1</v>
      </c>
    </row>
    <row r="23" spans="1:26" ht="18" customHeight="1" x14ac:dyDescent="0.25">
      <c r="A23"/>
      <c r="B23" t="s">
        <v>70</v>
      </c>
      <c r="C23"/>
      <c r="D23"/>
      <c r="E23">
        <f>((E15*U24*0)+(E16*V24*0)+(E17*W24*0))/100</f>
        <v>0</v>
      </c>
      <c r="F23" s="2" t="s">
        <v>73</v>
      </c>
      <c r="G23" s="2"/>
      <c r="H23" s="2"/>
      <c r="I23"/>
      <c r="J23"/>
      <c r="K23"/>
      <c r="L23"/>
      <c r="M23"/>
      <c r="N23"/>
      <c r="O23"/>
      <c r="P23">
        <f>((E15*X24*0)+(E16*Y24*0)+(E17*Z24*0))/100</f>
        <v>0</v>
      </c>
      <c r="Q23"/>
      <c r="R23"/>
      <c r="S23"/>
      <c r="T23"/>
      <c r="U23">
        <v>1</v>
      </c>
      <c r="V23">
        <v>1</v>
      </c>
      <c r="W23">
        <v>0</v>
      </c>
      <c r="X23" s="1">
        <v>1</v>
      </c>
      <c r="Y23" s="1">
        <v>1</v>
      </c>
      <c r="Z23" s="1">
        <v>1</v>
      </c>
    </row>
    <row r="24" spans="1:26" ht="18" customHeight="1" x14ac:dyDescent="0.25">
      <c r="A24"/>
      <c r="B24"/>
      <c r="C24"/>
      <c r="D24"/>
      <c r="E24"/>
      <c r="F24" s="2"/>
      <c r="G24" s="2"/>
      <c r="H24" s="2"/>
      <c r="I24"/>
      <c r="J24"/>
      <c r="K24"/>
      <c r="L24"/>
      <c r="M24"/>
      <c r="N24"/>
      <c r="O24"/>
      <c r="P24"/>
      <c r="Q24"/>
      <c r="R24"/>
      <c r="S24"/>
      <c r="T24"/>
      <c r="U24">
        <v>1</v>
      </c>
      <c r="V24">
        <v>1</v>
      </c>
      <c r="W24">
        <v>1</v>
      </c>
      <c r="X24" s="1">
        <v>1</v>
      </c>
      <c r="Y24" s="1">
        <v>1</v>
      </c>
      <c r="Z24" s="1">
        <v>0</v>
      </c>
    </row>
    <row r="25" spans="1:26" ht="18" customHeight="1" x14ac:dyDescent="0.25">
      <c r="A25"/>
      <c r="B25"/>
      <c r="C25"/>
      <c r="D25"/>
      <c r="E25"/>
      <c r="F25" s="2" t="s">
        <v>57</v>
      </c>
      <c r="G25" s="2"/>
      <c r="H25" s="2"/>
      <c r="I25"/>
      <c r="J25"/>
      <c r="K25"/>
      <c r="L25"/>
      <c r="M25"/>
      <c r="N25"/>
      <c r="O25"/>
      <c r="P25">
        <f>SUM(E21:E24)+SUM(P21:P24)</f>
        <v>0</v>
      </c>
      <c r="Q25"/>
      <c r="R25"/>
      <c r="S25"/>
      <c r="T25"/>
      <c r="U25"/>
      <c r="V25"/>
      <c r="W25"/>
    </row>
    <row r="26" spans="1:26" ht="18" customHeight="1" x14ac:dyDescent="0.25">
      <c r="A26"/>
      <c r="B26" t="s">
        <v>79</v>
      </c>
      <c r="C26"/>
      <c r="D26"/>
      <c r="E26"/>
      <c r="F26" s="2" t="s">
        <v>62</v>
      </c>
      <c r="G26" s="2"/>
      <c r="H26" s="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6" ht="18" customHeight="1" x14ac:dyDescent="0.25">
      <c r="A27"/>
      <c r="B27"/>
      <c r="C27"/>
      <c r="D27"/>
      <c r="E27"/>
      <c r="F27" s="2" t="s">
        <v>63</v>
      </c>
      <c r="G27" s="2"/>
      <c r="H27" s="2"/>
      <c r="I27"/>
      <c r="J27"/>
      <c r="K27"/>
      <c r="L27"/>
      <c r="M27"/>
      <c r="N27"/>
      <c r="O27"/>
      <c r="P27">
        <f>E19+P19+E25+P25</f>
        <v>0</v>
      </c>
      <c r="Q27"/>
      <c r="R27"/>
      <c r="S27"/>
      <c r="T27"/>
      <c r="U27"/>
      <c r="V27"/>
      <c r="W27"/>
    </row>
    <row r="28" spans="1:26" ht="18" customHeight="1" x14ac:dyDescent="0.25">
      <c r="A28"/>
      <c r="B28"/>
      <c r="C28"/>
      <c r="D28"/>
      <c r="E28"/>
      <c r="F28" s="2" t="s">
        <v>64</v>
      </c>
      <c r="G28" s="2"/>
      <c r="H28">
        <f>P27-SUM('SO 7404'!K76:'SO 7404'!K160)</f>
        <v>0</v>
      </c>
      <c r="I28"/>
      <c r="J28"/>
      <c r="K28"/>
      <c r="L28"/>
      <c r="M28"/>
      <c r="N28"/>
      <c r="O28"/>
      <c r="P28">
        <f>ROUND(((ROUND(H28,2)*20)*1/100),2)</f>
        <v>0</v>
      </c>
      <c r="Q28"/>
      <c r="R28"/>
      <c r="S28"/>
      <c r="T28"/>
      <c r="U28"/>
      <c r="V28"/>
      <c r="W28"/>
    </row>
    <row r="29" spans="1:26" ht="18" customHeight="1" x14ac:dyDescent="0.25">
      <c r="A29"/>
      <c r="B29"/>
      <c r="C29"/>
      <c r="D29"/>
      <c r="E29"/>
      <c r="F29" s="2" t="s">
        <v>65</v>
      </c>
      <c r="G29" s="2"/>
      <c r="H29">
        <f>SUM('SO 7404'!K76:'SO 7404'!K160)</f>
        <v>0</v>
      </c>
      <c r="I29"/>
      <c r="J29"/>
      <c r="K29"/>
      <c r="L29"/>
      <c r="M29"/>
      <c r="N29"/>
      <c r="O29"/>
      <c r="P29">
        <f>ROUND(((ROUND(H29,2)*0)/100),2)</f>
        <v>0</v>
      </c>
      <c r="Q29"/>
      <c r="R29"/>
      <c r="S29"/>
      <c r="T29"/>
      <c r="U29"/>
      <c r="V29"/>
      <c r="W29"/>
    </row>
    <row r="30" spans="1:26" ht="18" customHeight="1" x14ac:dyDescent="0.25">
      <c r="A30"/>
      <c r="B30"/>
      <c r="C30"/>
      <c r="D30"/>
      <c r="E30"/>
      <c r="F30" s="2" t="s">
        <v>66</v>
      </c>
      <c r="G30" s="2"/>
      <c r="H30"/>
      <c r="I30"/>
      <c r="J30"/>
      <c r="K30"/>
      <c r="L30"/>
      <c r="M30"/>
      <c r="N30"/>
      <c r="O30"/>
      <c r="P30">
        <f>SUM(P27:P29)</f>
        <v>0</v>
      </c>
      <c r="Q30"/>
      <c r="R30"/>
      <c r="S30"/>
      <c r="T30"/>
      <c r="U30"/>
      <c r="V30"/>
      <c r="W30"/>
    </row>
    <row r="31" spans="1:26" ht="18" customHeight="1" x14ac:dyDescent="0.25">
      <c r="A31"/>
      <c r="B31"/>
      <c r="C31"/>
      <c r="D31"/>
      <c r="E31"/>
      <c r="F31" s="2"/>
      <c r="G31" s="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6" ht="18" customHeight="1" x14ac:dyDescent="0.25">
      <c r="A32"/>
      <c r="B32" t="s">
        <v>77</v>
      </c>
      <c r="C32"/>
      <c r="D32"/>
      <c r="E32" t="s">
        <v>78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8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8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8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8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35.1" customHeight="1" x14ac:dyDescent="0.25">
      <c r="A44"/>
      <c r="B44" s="2" t="s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/>
    </row>
    <row r="45" spans="1:2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20.100000000000001" customHeight="1" x14ac:dyDescent="0.25">
      <c r="A46"/>
      <c r="B46" s="2" t="s">
        <v>45</v>
      </c>
      <c r="C46" s="2"/>
      <c r="D46" s="2"/>
      <c r="E46" s="2"/>
      <c r="F46" s="2" t="s">
        <v>42</v>
      </c>
      <c r="G46" s="2"/>
      <c r="H46" s="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20.100000000000001" customHeight="1" x14ac:dyDescent="0.25">
      <c r="A47"/>
      <c r="B47" s="2" t="s">
        <v>46</v>
      </c>
      <c r="C47" s="2"/>
      <c r="D47" s="2"/>
      <c r="E47" s="2"/>
      <c r="F47" s="2" t="s">
        <v>40</v>
      </c>
      <c r="G47" s="2"/>
      <c r="H47" s="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20.100000000000001" customHeight="1" x14ac:dyDescent="0.25">
      <c r="A48"/>
      <c r="B48" s="2" t="s">
        <v>47</v>
      </c>
      <c r="C48" s="2"/>
      <c r="D48" s="2"/>
      <c r="E48" s="2"/>
      <c r="F48" s="2" t="s">
        <v>83</v>
      </c>
      <c r="G48" s="2"/>
      <c r="H48" s="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6" ht="30" customHeight="1" x14ac:dyDescent="0.25">
      <c r="A49"/>
      <c r="B49" s="2" t="s">
        <v>1</v>
      </c>
      <c r="C49" s="2"/>
      <c r="D49" s="2"/>
      <c r="E49" s="2"/>
      <c r="F49" s="2"/>
      <c r="G49" s="2"/>
      <c r="H49" s="2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6" x14ac:dyDescent="0.25">
      <c r="A50"/>
      <c r="B50" t="s">
        <v>1355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6" x14ac:dyDescent="0.25">
      <c r="A51"/>
      <c r="B51" t="s">
        <v>1875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6" x14ac:dyDescent="0.25">
      <c r="A53"/>
      <c r="B53" t="s">
        <v>84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6" x14ac:dyDescent="0.25">
      <c r="A54"/>
      <c r="B54" s="2" t="s">
        <v>80</v>
      </c>
      <c r="C54" s="2"/>
      <c r="D54"/>
      <c r="E54" t="s">
        <v>74</v>
      </c>
      <c r="F54" t="s">
        <v>75</v>
      </c>
      <c r="G54" t="s">
        <v>57</v>
      </c>
      <c r="H54" t="s">
        <v>81</v>
      </c>
      <c r="I54" t="s">
        <v>82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6" x14ac:dyDescent="0.25">
      <c r="A55"/>
      <c r="B55" s="2" t="s">
        <v>85</v>
      </c>
      <c r="C55" s="2"/>
      <c r="D55" s="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 s="2" t="s">
        <v>86</v>
      </c>
      <c r="C56" s="2"/>
      <c r="D56" s="2"/>
      <c r="E56">
        <f>'SO 7404'!L82</f>
        <v>0</v>
      </c>
      <c r="F56">
        <f>'SO 7404'!M82</f>
        <v>0</v>
      </c>
      <c r="G56">
        <f>'SO 7404'!I82</f>
        <v>0</v>
      </c>
      <c r="H56">
        <f>'SO 7404'!S82</f>
        <v>0</v>
      </c>
      <c r="I56">
        <f>'SO 7404'!V82</f>
        <v>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 s="2" t="s">
        <v>87</v>
      </c>
      <c r="C57" s="2"/>
      <c r="D57" s="2"/>
      <c r="E57">
        <f>'SO 7404'!L154</f>
        <v>0</v>
      </c>
      <c r="F57">
        <f>'SO 7404'!M154</f>
        <v>0</v>
      </c>
      <c r="G57">
        <f>'SO 7404'!I154</f>
        <v>0</v>
      </c>
      <c r="H57">
        <f>'SO 7404'!S154</f>
        <v>0</v>
      </c>
      <c r="I57">
        <f>'SO 7404'!V154</f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 s="2" t="s">
        <v>393</v>
      </c>
      <c r="C58" s="2"/>
      <c r="D58" s="2"/>
      <c r="E58">
        <f>'SO 7404'!L158</f>
        <v>0</v>
      </c>
      <c r="F58">
        <f>'SO 7404'!M158</f>
        <v>0</v>
      </c>
      <c r="G58">
        <f>'SO 7404'!I158</f>
        <v>0</v>
      </c>
      <c r="H58">
        <f>'SO 7404'!S158</f>
        <v>0</v>
      </c>
      <c r="I58">
        <f>'SO 7404'!V158</f>
        <v>0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A59"/>
      <c r="B59" s="2" t="s">
        <v>85</v>
      </c>
      <c r="C59" s="2"/>
      <c r="D59" s="2"/>
      <c r="E59">
        <f>'SO 7404'!L160</f>
        <v>0</v>
      </c>
      <c r="F59">
        <f>'SO 7404'!M160</f>
        <v>0</v>
      </c>
      <c r="G59">
        <f>'SO 7404'!I160</f>
        <v>0</v>
      </c>
      <c r="H59">
        <f>'SO 7404'!S160</f>
        <v>0</v>
      </c>
      <c r="I59">
        <f>'SO 7404'!V160</f>
        <v>0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V60"/>
      <c r="W60"/>
    </row>
    <row r="61" spans="1:26" x14ac:dyDescent="0.25">
      <c r="A61"/>
      <c r="B61" s="2" t="s">
        <v>107</v>
      </c>
      <c r="C61" s="2"/>
      <c r="D61" s="2"/>
      <c r="E61">
        <f>'SO 7404'!L161</f>
        <v>0</v>
      </c>
      <c r="F61">
        <f>'SO 7404'!M161</f>
        <v>0</v>
      </c>
      <c r="G61">
        <f>'SO 7404'!I161</f>
        <v>0</v>
      </c>
      <c r="H61">
        <f>'SO 7404'!S161</f>
        <v>0</v>
      </c>
      <c r="I61">
        <f>'SO 7404'!V161</f>
        <v>0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6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6" ht="35.1" customHeight="1" x14ac:dyDescent="0.25">
      <c r="A65"/>
      <c r="B65" s="2" t="s">
        <v>108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/>
    </row>
    <row r="66" spans="1:2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6" ht="20.100000000000001" customHeight="1" x14ac:dyDescent="0.25">
      <c r="A67"/>
      <c r="B67" s="2" t="s">
        <v>45</v>
      </c>
      <c r="C67" s="2"/>
      <c r="D67" s="2"/>
      <c r="E67" s="2"/>
      <c r="F67"/>
      <c r="G67"/>
      <c r="H67" t="s">
        <v>42</v>
      </c>
      <c r="I67" s="2"/>
      <c r="J67" s="2"/>
      <c r="K67" s="2"/>
      <c r="L67" s="2"/>
      <c r="M67" s="2"/>
      <c r="N67" s="2"/>
      <c r="O67" s="2"/>
      <c r="P67" s="2"/>
      <c r="Q67"/>
      <c r="R67"/>
      <c r="S67"/>
      <c r="T67"/>
      <c r="U67"/>
      <c r="V67"/>
      <c r="W67"/>
    </row>
    <row r="68" spans="1:26" ht="20.100000000000001" customHeight="1" x14ac:dyDescent="0.25">
      <c r="A68"/>
      <c r="B68" s="2" t="s">
        <v>46</v>
      </c>
      <c r="C68" s="2"/>
      <c r="D68" s="2"/>
      <c r="E68" s="2"/>
      <c r="F68"/>
      <c r="G68"/>
      <c r="H68" t="s">
        <v>119</v>
      </c>
      <c r="I68" t="s">
        <v>120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6" ht="20.100000000000001" customHeight="1" x14ac:dyDescent="0.25">
      <c r="A69"/>
      <c r="B69" s="2" t="s">
        <v>47</v>
      </c>
      <c r="C69" s="2"/>
      <c r="D69" s="2"/>
      <c r="E69" s="2"/>
      <c r="F69"/>
      <c r="G69"/>
      <c r="H69" t="s">
        <v>121</v>
      </c>
      <c r="I69" t="s">
        <v>44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6" ht="20.100000000000001" customHeight="1" x14ac:dyDescent="0.25">
      <c r="A70"/>
      <c r="B70" t="s">
        <v>122</v>
      </c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6" ht="20.100000000000001" customHeight="1" x14ac:dyDescent="0.25">
      <c r="A71"/>
      <c r="B71" t="s">
        <v>1355</v>
      </c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6" ht="20.100000000000001" customHeight="1" x14ac:dyDescent="0.25">
      <c r="A72"/>
      <c r="B72" t="s">
        <v>1875</v>
      </c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6" ht="20.100000000000001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6" ht="20.100000000000001" customHeight="1" x14ac:dyDescent="0.25">
      <c r="A74"/>
      <c r="B74" t="s">
        <v>84</v>
      </c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6" x14ac:dyDescent="0.25">
      <c r="A75"/>
      <c r="B75" t="s">
        <v>109</v>
      </c>
      <c r="C75" t="s">
        <v>110</v>
      </c>
      <c r="D75" t="s">
        <v>111</v>
      </c>
      <c r="E75"/>
      <c r="F75" t="s">
        <v>112</v>
      </c>
      <c r="G75" t="s">
        <v>113</v>
      </c>
      <c r="H75" t="s">
        <v>114</v>
      </c>
      <c r="I75" t="s">
        <v>115</v>
      </c>
      <c r="J75"/>
      <c r="K75"/>
      <c r="L75"/>
      <c r="M75"/>
      <c r="N75"/>
      <c r="O75"/>
      <c r="P75" t="s">
        <v>116</v>
      </c>
      <c r="Q75"/>
      <c r="R75"/>
      <c r="S75" t="s">
        <v>117</v>
      </c>
      <c r="T75"/>
      <c r="U75"/>
      <c r="V75" t="s">
        <v>118</v>
      </c>
      <c r="W75"/>
    </row>
    <row r="76" spans="1:26" x14ac:dyDescent="0.25">
      <c r="A76"/>
      <c r="B76"/>
      <c r="C76"/>
      <c r="D76" s="2" t="s">
        <v>85</v>
      </c>
      <c r="E76" s="2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x14ac:dyDescent="0.25">
      <c r="A77"/>
      <c r="B77"/>
      <c r="C77">
        <v>1</v>
      </c>
      <c r="D77" s="2" t="s">
        <v>86</v>
      </c>
      <c r="E77" s="2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ht="24.95" customHeight="1" x14ac:dyDescent="0.25">
      <c r="A78"/>
      <c r="B78"/>
      <c r="C78" t="s">
        <v>1026</v>
      </c>
      <c r="D78" s="2" t="s">
        <v>1876</v>
      </c>
      <c r="E78" s="2"/>
      <c r="F78" t="s">
        <v>218</v>
      </c>
      <c r="G78">
        <v>1</v>
      </c>
      <c r="H78">
        <v>0</v>
      </c>
      <c r="I78">
        <f>ROUND(G78*(H78),2)</f>
        <v>0</v>
      </c>
      <c r="J78">
        <f>ROUND(G78*(N78),2)</f>
        <v>0</v>
      </c>
      <c r="K78">
        <f>ROUND(G78*(O78),2)</f>
        <v>0</v>
      </c>
      <c r="L78">
        <f>ROUND(G78*(H78),2)</f>
        <v>0</v>
      </c>
      <c r="M78"/>
      <c r="N78">
        <v>0</v>
      </c>
      <c r="O78"/>
      <c r="P78"/>
      <c r="Q78"/>
      <c r="R78"/>
      <c r="S78">
        <f>ROUND(G78*(P78),3)</f>
        <v>0</v>
      </c>
      <c r="T78"/>
      <c r="U78"/>
      <c r="V78"/>
      <c r="W78"/>
      <c r="Z78" s="1">
        <f>0.058844*POWER(I78,0.952797)</f>
        <v>0</v>
      </c>
    </row>
    <row r="79" spans="1:26" ht="24.95" customHeight="1" x14ac:dyDescent="0.25">
      <c r="A79"/>
      <c r="B79"/>
      <c r="C79" t="s">
        <v>1028</v>
      </c>
      <c r="D79" s="2" t="s">
        <v>1877</v>
      </c>
      <c r="E79" s="2"/>
      <c r="F79" t="s">
        <v>218</v>
      </c>
      <c r="G79">
        <v>1</v>
      </c>
      <c r="H79">
        <v>0</v>
      </c>
      <c r="I79">
        <f>ROUND(G79*(H79),2)</f>
        <v>0</v>
      </c>
      <c r="J79">
        <f>ROUND(G79*(N79),2)</f>
        <v>0</v>
      </c>
      <c r="K79">
        <f>ROUND(G79*(O79),2)</f>
        <v>0</v>
      </c>
      <c r="L79">
        <f>ROUND(G79*(H79),2)</f>
        <v>0</v>
      </c>
      <c r="M79"/>
      <c r="N79">
        <v>0</v>
      </c>
      <c r="O79"/>
      <c r="P79"/>
      <c r="Q79"/>
      <c r="R79"/>
      <c r="S79">
        <f>ROUND(G79*(P79),3)</f>
        <v>0</v>
      </c>
      <c r="T79"/>
      <c r="U79"/>
      <c r="V79"/>
      <c r="W79"/>
      <c r="Z79" s="1">
        <f>0.058844*POWER(I79,0.952797)</f>
        <v>0</v>
      </c>
    </row>
    <row r="80" spans="1:26" ht="24.95" customHeight="1" x14ac:dyDescent="0.25">
      <c r="A80"/>
      <c r="B80"/>
      <c r="C80" t="s">
        <v>1030</v>
      </c>
      <c r="D80" s="2" t="s">
        <v>1878</v>
      </c>
      <c r="E80" s="2"/>
      <c r="F80" t="s">
        <v>218</v>
      </c>
      <c r="G80">
        <v>1</v>
      </c>
      <c r="H80">
        <v>0</v>
      </c>
      <c r="I80">
        <f>ROUND(G80*(H80),2)</f>
        <v>0</v>
      </c>
      <c r="J80">
        <f>ROUND(G80*(N80),2)</f>
        <v>0</v>
      </c>
      <c r="K80">
        <f>ROUND(G80*(O80),2)</f>
        <v>0</v>
      </c>
      <c r="L80">
        <f>ROUND(G80*(H80),2)</f>
        <v>0</v>
      </c>
      <c r="M80"/>
      <c r="N80">
        <v>0</v>
      </c>
      <c r="O80"/>
      <c r="P80"/>
      <c r="Q80"/>
      <c r="R80"/>
      <c r="S80">
        <f>ROUND(G80*(P80),3)</f>
        <v>0</v>
      </c>
      <c r="T80"/>
      <c r="U80"/>
      <c r="V80"/>
      <c r="W80"/>
      <c r="Z80" s="1">
        <f>0.058844*POWER(I80,0.952797)</f>
        <v>0</v>
      </c>
    </row>
    <row r="81" spans="1:26" ht="24.95" customHeight="1" x14ac:dyDescent="0.25">
      <c r="A81"/>
      <c r="B81"/>
      <c r="C81" t="s">
        <v>1032</v>
      </c>
      <c r="D81" s="2" t="s">
        <v>1879</v>
      </c>
      <c r="E81" s="2"/>
      <c r="F81" t="s">
        <v>218</v>
      </c>
      <c r="G81">
        <v>1</v>
      </c>
      <c r="H81">
        <v>0</v>
      </c>
      <c r="I81">
        <f>ROUND(G81*(H81),2)</f>
        <v>0</v>
      </c>
      <c r="J81">
        <f>ROUND(G81*(N81),2)</f>
        <v>0</v>
      </c>
      <c r="K81">
        <f>ROUND(G81*(O81),2)</f>
        <v>0</v>
      </c>
      <c r="L81">
        <f>ROUND(G81*(H81),2)</f>
        <v>0</v>
      </c>
      <c r="M81"/>
      <c r="N81">
        <v>0</v>
      </c>
      <c r="O81"/>
      <c r="P81"/>
      <c r="Q81"/>
      <c r="R81"/>
      <c r="S81">
        <f>ROUND(G81*(P81),3)</f>
        <v>0</v>
      </c>
      <c r="T81"/>
      <c r="U81"/>
      <c r="V81"/>
      <c r="W81"/>
      <c r="Z81" s="1">
        <f>0.058844*POWER(I81,0.952797)</f>
        <v>0</v>
      </c>
    </row>
    <row r="82" spans="1:26" x14ac:dyDescent="0.25">
      <c r="A82"/>
      <c r="B82"/>
      <c r="C82">
        <v>1</v>
      </c>
      <c r="D82" s="2" t="s">
        <v>86</v>
      </c>
      <c r="E82" s="2"/>
      <c r="F82"/>
      <c r="G82"/>
      <c r="H82"/>
      <c r="I82">
        <f>ROUND((SUM(I77:I81))/1,2)</f>
        <v>0</v>
      </c>
      <c r="J82"/>
      <c r="K82"/>
      <c r="L82">
        <f>ROUND((SUM(L77:L81))/1,2)</f>
        <v>0</v>
      </c>
      <c r="M82">
        <f>ROUND((SUM(M77:M81))/1,2)</f>
        <v>0</v>
      </c>
      <c r="N82"/>
      <c r="O82"/>
      <c r="P82"/>
      <c r="Q82"/>
      <c r="R82"/>
      <c r="S82">
        <f>ROUND((SUM(S77:S81))/1,2)</f>
        <v>0</v>
      </c>
      <c r="T82"/>
      <c r="U82"/>
      <c r="V82">
        <f>ROUND((SUM(V77:V81))/1,2)</f>
        <v>0</v>
      </c>
      <c r="W82"/>
      <c r="X82"/>
      <c r="Y82"/>
      <c r="Z82"/>
    </row>
    <row r="83" spans="1:26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6" x14ac:dyDescent="0.25">
      <c r="A84"/>
      <c r="B84"/>
      <c r="C84">
        <v>2</v>
      </c>
      <c r="D84" s="2" t="s">
        <v>87</v>
      </c>
      <c r="E84" s="2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26" ht="24.95" customHeight="1" x14ac:dyDescent="0.25">
      <c r="A85"/>
      <c r="B85"/>
      <c r="C85" t="s">
        <v>1034</v>
      </c>
      <c r="D85" s="2" t="s">
        <v>1880</v>
      </c>
      <c r="E85" s="2"/>
      <c r="F85" t="s">
        <v>218</v>
      </c>
      <c r="G85">
        <v>1</v>
      </c>
      <c r="H85">
        <v>0</v>
      </c>
      <c r="I85">
        <f t="shared" ref="I85:I116" si="0">ROUND(G85*(H85),2)</f>
        <v>0</v>
      </c>
      <c r="J85">
        <f t="shared" ref="J85:J116" si="1">ROUND(G85*(N85),2)</f>
        <v>0</v>
      </c>
      <c r="K85">
        <f t="shared" ref="K85:K116" si="2">ROUND(G85*(O85),2)</f>
        <v>0</v>
      </c>
      <c r="L85">
        <f t="shared" ref="L85:L116" si="3">ROUND(G85*(H85),2)</f>
        <v>0</v>
      </c>
      <c r="M85"/>
      <c r="N85">
        <v>0</v>
      </c>
      <c r="O85"/>
      <c r="P85"/>
      <c r="Q85"/>
      <c r="R85"/>
      <c r="S85">
        <f t="shared" ref="S85:S116" si="4">ROUND(G85*(P85),3)</f>
        <v>0</v>
      </c>
      <c r="T85"/>
      <c r="U85"/>
      <c r="V85"/>
      <c r="W85"/>
      <c r="Z85" s="1">
        <f t="shared" ref="Z85:Z116" si="5">0.058844*POWER(I85,0.952797)</f>
        <v>0</v>
      </c>
    </row>
    <row r="86" spans="1:26" ht="24.95" customHeight="1" x14ac:dyDescent="0.25">
      <c r="A86"/>
      <c r="B86"/>
      <c r="C86" t="s">
        <v>1036</v>
      </c>
      <c r="D86" s="2" t="s">
        <v>1881</v>
      </c>
      <c r="E86" s="2"/>
      <c r="F86" t="s">
        <v>218</v>
      </c>
      <c r="G86">
        <v>1</v>
      </c>
      <c r="H86">
        <v>0</v>
      </c>
      <c r="I86">
        <f t="shared" si="0"/>
        <v>0</v>
      </c>
      <c r="J86">
        <f t="shared" si="1"/>
        <v>0</v>
      </c>
      <c r="K86">
        <f t="shared" si="2"/>
        <v>0</v>
      </c>
      <c r="L86">
        <f t="shared" si="3"/>
        <v>0</v>
      </c>
      <c r="M86"/>
      <c r="N86">
        <v>0</v>
      </c>
      <c r="O86"/>
      <c r="P86"/>
      <c r="Q86"/>
      <c r="R86"/>
      <c r="S86">
        <f t="shared" si="4"/>
        <v>0</v>
      </c>
      <c r="T86"/>
      <c r="U86"/>
      <c r="V86"/>
      <c r="W86"/>
      <c r="Z86" s="1">
        <f t="shared" si="5"/>
        <v>0</v>
      </c>
    </row>
    <row r="87" spans="1:26" ht="24.95" customHeight="1" x14ac:dyDescent="0.25">
      <c r="A87"/>
      <c r="B87"/>
      <c r="C87" t="s">
        <v>1038</v>
      </c>
      <c r="D87" s="2" t="s">
        <v>1882</v>
      </c>
      <c r="E87" s="2"/>
      <c r="F87" t="s">
        <v>218</v>
      </c>
      <c r="G87">
        <v>1</v>
      </c>
      <c r="H87">
        <v>0</v>
      </c>
      <c r="I87">
        <f t="shared" si="0"/>
        <v>0</v>
      </c>
      <c r="J87">
        <f t="shared" si="1"/>
        <v>0</v>
      </c>
      <c r="K87">
        <f t="shared" si="2"/>
        <v>0</v>
      </c>
      <c r="L87">
        <f t="shared" si="3"/>
        <v>0</v>
      </c>
      <c r="M87"/>
      <c r="N87">
        <v>0</v>
      </c>
      <c r="O87"/>
      <c r="P87"/>
      <c r="Q87"/>
      <c r="R87"/>
      <c r="S87">
        <f t="shared" si="4"/>
        <v>0</v>
      </c>
      <c r="T87"/>
      <c r="U87"/>
      <c r="V87"/>
      <c r="W87"/>
      <c r="Z87" s="1">
        <f t="shared" si="5"/>
        <v>0</v>
      </c>
    </row>
    <row r="88" spans="1:26" ht="24.95" customHeight="1" x14ac:dyDescent="0.25">
      <c r="A88"/>
      <c r="B88"/>
      <c r="C88" t="s">
        <v>1040</v>
      </c>
      <c r="D88" s="2" t="s">
        <v>1883</v>
      </c>
      <c r="E88" s="2"/>
      <c r="F88" t="s">
        <v>218</v>
      </c>
      <c r="G88">
        <v>1</v>
      </c>
      <c r="H88">
        <v>0</v>
      </c>
      <c r="I88">
        <f t="shared" si="0"/>
        <v>0</v>
      </c>
      <c r="J88">
        <f t="shared" si="1"/>
        <v>0</v>
      </c>
      <c r="K88">
        <f t="shared" si="2"/>
        <v>0</v>
      </c>
      <c r="L88">
        <f t="shared" si="3"/>
        <v>0</v>
      </c>
      <c r="M88"/>
      <c r="N88">
        <v>0</v>
      </c>
      <c r="O88"/>
      <c r="P88"/>
      <c r="Q88"/>
      <c r="R88"/>
      <c r="S88">
        <f t="shared" si="4"/>
        <v>0</v>
      </c>
      <c r="T88"/>
      <c r="U88"/>
      <c r="V88"/>
      <c r="W88"/>
      <c r="Z88" s="1">
        <f t="shared" si="5"/>
        <v>0</v>
      </c>
    </row>
    <row r="89" spans="1:26" ht="24.95" customHeight="1" x14ac:dyDescent="0.25">
      <c r="A89"/>
      <c r="B89"/>
      <c r="C89" t="s">
        <v>1042</v>
      </c>
      <c r="D89" s="2" t="s">
        <v>1884</v>
      </c>
      <c r="E89" s="2"/>
      <c r="F89" t="s">
        <v>218</v>
      </c>
      <c r="G89">
        <v>3</v>
      </c>
      <c r="H89">
        <v>0</v>
      </c>
      <c r="I89">
        <f t="shared" si="0"/>
        <v>0</v>
      </c>
      <c r="J89">
        <f t="shared" si="1"/>
        <v>0</v>
      </c>
      <c r="K89">
        <f t="shared" si="2"/>
        <v>0</v>
      </c>
      <c r="L89">
        <f t="shared" si="3"/>
        <v>0</v>
      </c>
      <c r="M89"/>
      <c r="N89">
        <v>0</v>
      </c>
      <c r="O89"/>
      <c r="P89"/>
      <c r="Q89"/>
      <c r="R89"/>
      <c r="S89">
        <f t="shared" si="4"/>
        <v>0</v>
      </c>
      <c r="T89"/>
      <c r="U89"/>
      <c r="V89"/>
      <c r="W89"/>
      <c r="Z89" s="1">
        <f t="shared" si="5"/>
        <v>0</v>
      </c>
    </row>
    <row r="90" spans="1:26" ht="24.95" customHeight="1" x14ac:dyDescent="0.25">
      <c r="A90"/>
      <c r="B90"/>
      <c r="C90" t="s">
        <v>1044</v>
      </c>
      <c r="D90" s="2" t="s">
        <v>1885</v>
      </c>
      <c r="E90" s="2"/>
      <c r="F90" t="s">
        <v>218</v>
      </c>
      <c r="G90">
        <v>3</v>
      </c>
      <c r="H90">
        <v>0</v>
      </c>
      <c r="I90">
        <f t="shared" si="0"/>
        <v>0</v>
      </c>
      <c r="J90">
        <f t="shared" si="1"/>
        <v>0</v>
      </c>
      <c r="K90">
        <f t="shared" si="2"/>
        <v>0</v>
      </c>
      <c r="L90">
        <f t="shared" si="3"/>
        <v>0</v>
      </c>
      <c r="M90"/>
      <c r="N90">
        <v>0</v>
      </c>
      <c r="O90"/>
      <c r="P90"/>
      <c r="Q90"/>
      <c r="R90"/>
      <c r="S90">
        <f t="shared" si="4"/>
        <v>0</v>
      </c>
      <c r="T90"/>
      <c r="U90"/>
      <c r="V90"/>
      <c r="W90"/>
      <c r="Z90" s="1">
        <f t="shared" si="5"/>
        <v>0</v>
      </c>
    </row>
    <row r="91" spans="1:26" ht="24.95" customHeight="1" x14ac:dyDescent="0.25">
      <c r="A91"/>
      <c r="B91"/>
      <c r="C91" t="s">
        <v>1046</v>
      </c>
      <c r="D91" s="2" t="s">
        <v>1886</v>
      </c>
      <c r="E91" s="2"/>
      <c r="F91" t="s">
        <v>218</v>
      </c>
      <c r="G91">
        <v>3</v>
      </c>
      <c r="H91">
        <v>0</v>
      </c>
      <c r="I91">
        <f t="shared" si="0"/>
        <v>0</v>
      </c>
      <c r="J91">
        <f t="shared" si="1"/>
        <v>0</v>
      </c>
      <c r="K91">
        <f t="shared" si="2"/>
        <v>0</v>
      </c>
      <c r="L91">
        <f t="shared" si="3"/>
        <v>0</v>
      </c>
      <c r="M91"/>
      <c r="N91">
        <v>0</v>
      </c>
      <c r="O91"/>
      <c r="P91"/>
      <c r="Q91"/>
      <c r="R91"/>
      <c r="S91">
        <f t="shared" si="4"/>
        <v>0</v>
      </c>
      <c r="T91"/>
      <c r="U91"/>
      <c r="V91"/>
      <c r="W91"/>
      <c r="Z91" s="1">
        <f t="shared" si="5"/>
        <v>0</v>
      </c>
    </row>
    <row r="92" spans="1:26" ht="24.95" customHeight="1" x14ac:dyDescent="0.25">
      <c r="A92"/>
      <c r="B92"/>
      <c r="C92" t="s">
        <v>1048</v>
      </c>
      <c r="D92" s="2" t="s">
        <v>1887</v>
      </c>
      <c r="E92" s="2"/>
      <c r="F92" t="s">
        <v>218</v>
      </c>
      <c r="G92">
        <v>3</v>
      </c>
      <c r="H92">
        <v>0</v>
      </c>
      <c r="I92">
        <f t="shared" si="0"/>
        <v>0</v>
      </c>
      <c r="J92">
        <f t="shared" si="1"/>
        <v>0</v>
      </c>
      <c r="K92">
        <f t="shared" si="2"/>
        <v>0</v>
      </c>
      <c r="L92">
        <f t="shared" si="3"/>
        <v>0</v>
      </c>
      <c r="M92"/>
      <c r="N92">
        <v>0</v>
      </c>
      <c r="O92"/>
      <c r="P92"/>
      <c r="Q92"/>
      <c r="R92"/>
      <c r="S92">
        <f t="shared" si="4"/>
        <v>0</v>
      </c>
      <c r="T92"/>
      <c r="U92"/>
      <c r="V92"/>
      <c r="W92"/>
      <c r="Z92" s="1">
        <f t="shared" si="5"/>
        <v>0</v>
      </c>
    </row>
    <row r="93" spans="1:26" ht="24.95" customHeight="1" x14ac:dyDescent="0.25">
      <c r="A93"/>
      <c r="B93"/>
      <c r="C93" t="s">
        <v>1050</v>
      </c>
      <c r="D93" s="2" t="s">
        <v>1888</v>
      </c>
      <c r="E93" s="2"/>
      <c r="F93" t="s">
        <v>218</v>
      </c>
      <c r="G93">
        <v>1</v>
      </c>
      <c r="H93">
        <v>0</v>
      </c>
      <c r="I93">
        <f t="shared" si="0"/>
        <v>0</v>
      </c>
      <c r="J93">
        <f t="shared" si="1"/>
        <v>0</v>
      </c>
      <c r="K93">
        <f t="shared" si="2"/>
        <v>0</v>
      </c>
      <c r="L93">
        <f t="shared" si="3"/>
        <v>0</v>
      </c>
      <c r="M93"/>
      <c r="N93">
        <v>0</v>
      </c>
      <c r="O93"/>
      <c r="P93"/>
      <c r="Q93"/>
      <c r="R93"/>
      <c r="S93">
        <f t="shared" si="4"/>
        <v>0</v>
      </c>
      <c r="T93"/>
      <c r="U93"/>
      <c r="V93"/>
      <c r="W93"/>
      <c r="Z93" s="1">
        <f t="shared" si="5"/>
        <v>0</v>
      </c>
    </row>
    <row r="94" spans="1:26" ht="24.95" customHeight="1" x14ac:dyDescent="0.25">
      <c r="A94"/>
      <c r="B94"/>
      <c r="C94" t="s">
        <v>1052</v>
      </c>
      <c r="D94" s="2" t="s">
        <v>1888</v>
      </c>
      <c r="E94" s="2"/>
      <c r="F94" t="s">
        <v>218</v>
      </c>
      <c r="G94">
        <v>1</v>
      </c>
      <c r="H94">
        <v>0</v>
      </c>
      <c r="I94">
        <f t="shared" si="0"/>
        <v>0</v>
      </c>
      <c r="J94">
        <f t="shared" si="1"/>
        <v>0</v>
      </c>
      <c r="K94">
        <f t="shared" si="2"/>
        <v>0</v>
      </c>
      <c r="L94">
        <f t="shared" si="3"/>
        <v>0</v>
      </c>
      <c r="M94"/>
      <c r="N94">
        <v>0</v>
      </c>
      <c r="O94"/>
      <c r="P94"/>
      <c r="Q94"/>
      <c r="R94"/>
      <c r="S94">
        <f t="shared" si="4"/>
        <v>0</v>
      </c>
      <c r="T94"/>
      <c r="U94"/>
      <c r="V94"/>
      <c r="W94"/>
      <c r="Z94" s="1">
        <f t="shared" si="5"/>
        <v>0</v>
      </c>
    </row>
    <row r="95" spans="1:26" ht="24.95" customHeight="1" x14ac:dyDescent="0.25">
      <c r="A95"/>
      <c r="B95"/>
      <c r="C95" t="s">
        <v>1054</v>
      </c>
      <c r="D95" s="2" t="s">
        <v>1889</v>
      </c>
      <c r="E95" s="2"/>
      <c r="F95" t="s">
        <v>218</v>
      </c>
      <c r="G95">
        <v>1</v>
      </c>
      <c r="H95">
        <v>0</v>
      </c>
      <c r="I95">
        <f t="shared" si="0"/>
        <v>0</v>
      </c>
      <c r="J95">
        <f t="shared" si="1"/>
        <v>0</v>
      </c>
      <c r="K95">
        <f t="shared" si="2"/>
        <v>0</v>
      </c>
      <c r="L95">
        <f t="shared" si="3"/>
        <v>0</v>
      </c>
      <c r="M95"/>
      <c r="N95">
        <v>0</v>
      </c>
      <c r="O95"/>
      <c r="P95"/>
      <c r="Q95"/>
      <c r="R95"/>
      <c r="S95">
        <f t="shared" si="4"/>
        <v>0</v>
      </c>
      <c r="T95"/>
      <c r="U95"/>
      <c r="V95"/>
      <c r="W95"/>
      <c r="Z95" s="1">
        <f t="shared" si="5"/>
        <v>0</v>
      </c>
    </row>
    <row r="96" spans="1:26" ht="24.95" customHeight="1" x14ac:dyDescent="0.25">
      <c r="A96"/>
      <c r="B96"/>
      <c r="C96" t="s">
        <v>1056</v>
      </c>
      <c r="D96" s="2" t="s">
        <v>1890</v>
      </c>
      <c r="E96" s="2"/>
      <c r="F96" t="s">
        <v>218</v>
      </c>
      <c r="G96">
        <v>1</v>
      </c>
      <c r="H96">
        <v>0</v>
      </c>
      <c r="I96">
        <f t="shared" si="0"/>
        <v>0</v>
      </c>
      <c r="J96">
        <f t="shared" si="1"/>
        <v>0</v>
      </c>
      <c r="K96">
        <f t="shared" si="2"/>
        <v>0</v>
      </c>
      <c r="L96">
        <f t="shared" si="3"/>
        <v>0</v>
      </c>
      <c r="M96"/>
      <c r="N96">
        <v>0</v>
      </c>
      <c r="O96"/>
      <c r="P96"/>
      <c r="Q96"/>
      <c r="R96"/>
      <c r="S96">
        <f t="shared" si="4"/>
        <v>0</v>
      </c>
      <c r="T96"/>
      <c r="U96"/>
      <c r="V96"/>
      <c r="W96"/>
      <c r="Z96" s="1">
        <f t="shared" si="5"/>
        <v>0</v>
      </c>
    </row>
    <row r="97" spans="1:26" ht="24.95" customHeight="1" x14ac:dyDescent="0.25">
      <c r="A97"/>
      <c r="B97"/>
      <c r="C97" t="s">
        <v>1058</v>
      </c>
      <c r="D97" s="2" t="s">
        <v>1891</v>
      </c>
      <c r="E97" s="2"/>
      <c r="F97" t="s">
        <v>218</v>
      </c>
      <c r="G97">
        <v>1</v>
      </c>
      <c r="H97">
        <v>0</v>
      </c>
      <c r="I97">
        <f t="shared" si="0"/>
        <v>0</v>
      </c>
      <c r="J97">
        <f t="shared" si="1"/>
        <v>0</v>
      </c>
      <c r="K97">
        <f t="shared" si="2"/>
        <v>0</v>
      </c>
      <c r="L97">
        <f t="shared" si="3"/>
        <v>0</v>
      </c>
      <c r="M97"/>
      <c r="N97">
        <v>0</v>
      </c>
      <c r="O97"/>
      <c r="P97"/>
      <c r="Q97"/>
      <c r="R97"/>
      <c r="S97">
        <f t="shared" si="4"/>
        <v>0</v>
      </c>
      <c r="T97"/>
      <c r="U97"/>
      <c r="V97"/>
      <c r="W97"/>
      <c r="Z97" s="1">
        <f t="shared" si="5"/>
        <v>0</v>
      </c>
    </row>
    <row r="98" spans="1:26" ht="24.95" customHeight="1" x14ac:dyDescent="0.25">
      <c r="A98"/>
      <c r="B98"/>
      <c r="C98" t="s">
        <v>1846</v>
      </c>
      <c r="D98" s="2" t="s">
        <v>1892</v>
      </c>
      <c r="E98" s="2"/>
      <c r="F98" t="s">
        <v>218</v>
      </c>
      <c r="G98">
        <v>1</v>
      </c>
      <c r="H98">
        <v>0</v>
      </c>
      <c r="I98">
        <f t="shared" si="0"/>
        <v>0</v>
      </c>
      <c r="J98">
        <f t="shared" si="1"/>
        <v>0</v>
      </c>
      <c r="K98">
        <f t="shared" si="2"/>
        <v>0</v>
      </c>
      <c r="L98">
        <f t="shared" si="3"/>
        <v>0</v>
      </c>
      <c r="M98"/>
      <c r="N98">
        <v>0</v>
      </c>
      <c r="O98"/>
      <c r="P98"/>
      <c r="Q98"/>
      <c r="R98"/>
      <c r="S98">
        <f t="shared" si="4"/>
        <v>0</v>
      </c>
      <c r="T98"/>
      <c r="U98"/>
      <c r="V98"/>
      <c r="W98"/>
      <c r="Z98" s="1">
        <f t="shared" si="5"/>
        <v>0</v>
      </c>
    </row>
    <row r="99" spans="1:26" ht="24.95" customHeight="1" x14ac:dyDescent="0.25">
      <c r="A99"/>
      <c r="B99"/>
      <c r="C99" t="s">
        <v>1848</v>
      </c>
      <c r="D99" s="2" t="s">
        <v>1893</v>
      </c>
      <c r="E99" s="2"/>
      <c r="F99" t="s">
        <v>218</v>
      </c>
      <c r="G99">
        <v>1</v>
      </c>
      <c r="H99">
        <v>0</v>
      </c>
      <c r="I99">
        <f t="shared" si="0"/>
        <v>0</v>
      </c>
      <c r="J99">
        <f t="shared" si="1"/>
        <v>0</v>
      </c>
      <c r="K99">
        <f t="shared" si="2"/>
        <v>0</v>
      </c>
      <c r="L99">
        <f t="shared" si="3"/>
        <v>0</v>
      </c>
      <c r="M99"/>
      <c r="N99">
        <v>0</v>
      </c>
      <c r="O99"/>
      <c r="P99"/>
      <c r="Q99"/>
      <c r="R99"/>
      <c r="S99">
        <f t="shared" si="4"/>
        <v>0</v>
      </c>
      <c r="T99"/>
      <c r="U99"/>
      <c r="V99"/>
      <c r="W99"/>
      <c r="Z99" s="1">
        <f t="shared" si="5"/>
        <v>0</v>
      </c>
    </row>
    <row r="100" spans="1:26" ht="24.95" customHeight="1" x14ac:dyDescent="0.25">
      <c r="A100"/>
      <c r="B100"/>
      <c r="C100" t="s">
        <v>1060</v>
      </c>
      <c r="D100" s="2" t="s">
        <v>1894</v>
      </c>
      <c r="E100" s="2"/>
      <c r="F100" t="s">
        <v>218</v>
      </c>
      <c r="G100">
        <v>1</v>
      </c>
      <c r="H100">
        <v>0</v>
      </c>
      <c r="I100">
        <f t="shared" si="0"/>
        <v>0</v>
      </c>
      <c r="J100">
        <f t="shared" si="1"/>
        <v>0</v>
      </c>
      <c r="K100">
        <f t="shared" si="2"/>
        <v>0</v>
      </c>
      <c r="L100">
        <f t="shared" si="3"/>
        <v>0</v>
      </c>
      <c r="M100"/>
      <c r="N100">
        <v>0</v>
      </c>
      <c r="O100"/>
      <c r="P100"/>
      <c r="Q100"/>
      <c r="R100"/>
      <c r="S100">
        <f t="shared" si="4"/>
        <v>0</v>
      </c>
      <c r="T100"/>
      <c r="U100"/>
      <c r="V100"/>
      <c r="W100"/>
      <c r="Z100" s="1">
        <f t="shared" si="5"/>
        <v>0</v>
      </c>
    </row>
    <row r="101" spans="1:26" ht="24.95" customHeight="1" x14ac:dyDescent="0.25">
      <c r="A101"/>
      <c r="B101"/>
      <c r="C101" t="s">
        <v>1062</v>
      </c>
      <c r="D101" s="2" t="s">
        <v>1895</v>
      </c>
      <c r="E101" s="2"/>
      <c r="F101" t="s">
        <v>218</v>
      </c>
      <c r="G101">
        <v>2</v>
      </c>
      <c r="H101">
        <v>0</v>
      </c>
      <c r="I101">
        <f t="shared" si="0"/>
        <v>0</v>
      </c>
      <c r="J101">
        <f t="shared" si="1"/>
        <v>0</v>
      </c>
      <c r="K101">
        <f t="shared" si="2"/>
        <v>0</v>
      </c>
      <c r="L101">
        <f t="shared" si="3"/>
        <v>0</v>
      </c>
      <c r="M101"/>
      <c r="N101">
        <v>0</v>
      </c>
      <c r="O101"/>
      <c r="P101"/>
      <c r="Q101"/>
      <c r="R101"/>
      <c r="S101">
        <f t="shared" si="4"/>
        <v>0</v>
      </c>
      <c r="T101"/>
      <c r="U101"/>
      <c r="V101"/>
      <c r="W101"/>
      <c r="Z101" s="1">
        <f t="shared" si="5"/>
        <v>0</v>
      </c>
    </row>
    <row r="102" spans="1:26" ht="24.95" customHeight="1" x14ac:dyDescent="0.25">
      <c r="A102"/>
      <c r="B102"/>
      <c r="C102" t="s">
        <v>1064</v>
      </c>
      <c r="D102" s="2" t="s">
        <v>1896</v>
      </c>
      <c r="E102" s="2"/>
      <c r="F102" t="s">
        <v>218</v>
      </c>
      <c r="G102">
        <v>2</v>
      </c>
      <c r="H102">
        <v>0</v>
      </c>
      <c r="I102">
        <f t="shared" si="0"/>
        <v>0</v>
      </c>
      <c r="J102">
        <f t="shared" si="1"/>
        <v>0</v>
      </c>
      <c r="K102">
        <f t="shared" si="2"/>
        <v>0</v>
      </c>
      <c r="L102">
        <f t="shared" si="3"/>
        <v>0</v>
      </c>
      <c r="M102"/>
      <c r="N102">
        <v>0</v>
      </c>
      <c r="O102"/>
      <c r="P102"/>
      <c r="Q102"/>
      <c r="R102"/>
      <c r="S102">
        <f t="shared" si="4"/>
        <v>0</v>
      </c>
      <c r="T102"/>
      <c r="U102"/>
      <c r="V102"/>
      <c r="W102"/>
      <c r="Z102" s="1">
        <f t="shared" si="5"/>
        <v>0</v>
      </c>
    </row>
    <row r="103" spans="1:26" ht="24.95" customHeight="1" x14ac:dyDescent="0.25">
      <c r="A103"/>
      <c r="B103"/>
      <c r="C103" t="s">
        <v>1066</v>
      </c>
      <c r="D103" s="2" t="s">
        <v>1897</v>
      </c>
      <c r="E103" s="2"/>
      <c r="F103" t="s">
        <v>218</v>
      </c>
      <c r="G103">
        <v>1</v>
      </c>
      <c r="H103">
        <v>0</v>
      </c>
      <c r="I103">
        <f t="shared" si="0"/>
        <v>0</v>
      </c>
      <c r="J103">
        <f t="shared" si="1"/>
        <v>0</v>
      </c>
      <c r="K103">
        <f t="shared" si="2"/>
        <v>0</v>
      </c>
      <c r="L103">
        <f t="shared" si="3"/>
        <v>0</v>
      </c>
      <c r="M103"/>
      <c r="N103">
        <v>0</v>
      </c>
      <c r="O103"/>
      <c r="P103"/>
      <c r="Q103"/>
      <c r="R103"/>
      <c r="S103">
        <f t="shared" si="4"/>
        <v>0</v>
      </c>
      <c r="T103"/>
      <c r="U103"/>
      <c r="V103"/>
      <c r="W103"/>
      <c r="Z103" s="1">
        <f t="shared" si="5"/>
        <v>0</v>
      </c>
    </row>
    <row r="104" spans="1:26" ht="24.95" customHeight="1" x14ac:dyDescent="0.25">
      <c r="A104"/>
      <c r="B104"/>
      <c r="C104" t="s">
        <v>1854</v>
      </c>
      <c r="D104" s="2" t="s">
        <v>1898</v>
      </c>
      <c r="E104" s="2"/>
      <c r="F104" t="s">
        <v>218</v>
      </c>
      <c r="G104">
        <v>1</v>
      </c>
      <c r="H104">
        <v>0</v>
      </c>
      <c r="I104">
        <f t="shared" si="0"/>
        <v>0</v>
      </c>
      <c r="J104">
        <f t="shared" si="1"/>
        <v>0</v>
      </c>
      <c r="K104">
        <f t="shared" si="2"/>
        <v>0</v>
      </c>
      <c r="L104">
        <f t="shared" si="3"/>
        <v>0</v>
      </c>
      <c r="M104"/>
      <c r="N104">
        <v>0</v>
      </c>
      <c r="O104"/>
      <c r="P104"/>
      <c r="Q104"/>
      <c r="R104"/>
      <c r="S104">
        <f t="shared" si="4"/>
        <v>0</v>
      </c>
      <c r="T104"/>
      <c r="U104"/>
      <c r="V104"/>
      <c r="W104"/>
      <c r="Z104" s="1">
        <f t="shared" si="5"/>
        <v>0</v>
      </c>
    </row>
    <row r="105" spans="1:26" ht="24.95" customHeight="1" x14ac:dyDescent="0.25">
      <c r="A105"/>
      <c r="B105"/>
      <c r="C105" t="s">
        <v>1856</v>
      </c>
      <c r="D105" s="2" t="s">
        <v>1899</v>
      </c>
      <c r="E105" s="2"/>
      <c r="F105" t="s">
        <v>218</v>
      </c>
      <c r="G105">
        <v>2</v>
      </c>
      <c r="H105">
        <v>0</v>
      </c>
      <c r="I105">
        <f t="shared" si="0"/>
        <v>0</v>
      </c>
      <c r="J105">
        <f t="shared" si="1"/>
        <v>0</v>
      </c>
      <c r="K105">
        <f t="shared" si="2"/>
        <v>0</v>
      </c>
      <c r="L105">
        <f t="shared" si="3"/>
        <v>0</v>
      </c>
      <c r="M105"/>
      <c r="N105">
        <v>0</v>
      </c>
      <c r="O105"/>
      <c r="P105"/>
      <c r="Q105"/>
      <c r="R105"/>
      <c r="S105">
        <f t="shared" si="4"/>
        <v>0</v>
      </c>
      <c r="T105"/>
      <c r="U105"/>
      <c r="V105"/>
      <c r="W105"/>
      <c r="Z105" s="1">
        <f t="shared" si="5"/>
        <v>0</v>
      </c>
    </row>
    <row r="106" spans="1:26" ht="24.95" customHeight="1" x14ac:dyDescent="0.25">
      <c r="A106"/>
      <c r="B106"/>
      <c r="C106" t="s">
        <v>1858</v>
      </c>
      <c r="D106" s="2" t="s">
        <v>1900</v>
      </c>
      <c r="E106" s="2"/>
      <c r="F106" t="s">
        <v>218</v>
      </c>
      <c r="G106">
        <v>2</v>
      </c>
      <c r="H106">
        <v>0</v>
      </c>
      <c r="I106">
        <f t="shared" si="0"/>
        <v>0</v>
      </c>
      <c r="J106">
        <f t="shared" si="1"/>
        <v>0</v>
      </c>
      <c r="K106">
        <f t="shared" si="2"/>
        <v>0</v>
      </c>
      <c r="L106">
        <f t="shared" si="3"/>
        <v>0</v>
      </c>
      <c r="M106"/>
      <c r="N106">
        <v>0</v>
      </c>
      <c r="O106"/>
      <c r="P106"/>
      <c r="Q106"/>
      <c r="R106"/>
      <c r="S106">
        <f t="shared" si="4"/>
        <v>0</v>
      </c>
      <c r="T106"/>
      <c r="U106"/>
      <c r="V106"/>
      <c r="W106"/>
      <c r="Z106" s="1">
        <f t="shared" si="5"/>
        <v>0</v>
      </c>
    </row>
    <row r="107" spans="1:26" ht="24.95" customHeight="1" x14ac:dyDescent="0.25">
      <c r="A107"/>
      <c r="B107"/>
      <c r="C107" t="s">
        <v>1860</v>
      </c>
      <c r="D107" s="2" t="s">
        <v>1901</v>
      </c>
      <c r="E107" s="2"/>
      <c r="F107" t="s">
        <v>218</v>
      </c>
      <c r="G107">
        <v>1</v>
      </c>
      <c r="H107">
        <v>0</v>
      </c>
      <c r="I107">
        <f t="shared" si="0"/>
        <v>0</v>
      </c>
      <c r="J107">
        <f t="shared" si="1"/>
        <v>0</v>
      </c>
      <c r="K107">
        <f t="shared" si="2"/>
        <v>0</v>
      </c>
      <c r="L107">
        <f t="shared" si="3"/>
        <v>0</v>
      </c>
      <c r="M107"/>
      <c r="N107">
        <v>0</v>
      </c>
      <c r="O107"/>
      <c r="P107"/>
      <c r="Q107"/>
      <c r="R107"/>
      <c r="S107">
        <f t="shared" si="4"/>
        <v>0</v>
      </c>
      <c r="T107"/>
      <c r="U107"/>
      <c r="V107"/>
      <c r="W107"/>
      <c r="Z107" s="1">
        <f t="shared" si="5"/>
        <v>0</v>
      </c>
    </row>
    <row r="108" spans="1:26" ht="24.95" customHeight="1" x14ac:dyDescent="0.25">
      <c r="A108"/>
      <c r="B108"/>
      <c r="C108" t="s">
        <v>1862</v>
      </c>
      <c r="D108" s="2" t="s">
        <v>1902</v>
      </c>
      <c r="E108" s="2"/>
      <c r="F108" t="s">
        <v>218</v>
      </c>
      <c r="G108">
        <v>1</v>
      </c>
      <c r="H108">
        <v>0</v>
      </c>
      <c r="I108">
        <f t="shared" si="0"/>
        <v>0</v>
      </c>
      <c r="J108">
        <f t="shared" si="1"/>
        <v>0</v>
      </c>
      <c r="K108">
        <f t="shared" si="2"/>
        <v>0</v>
      </c>
      <c r="L108">
        <f t="shared" si="3"/>
        <v>0</v>
      </c>
      <c r="M108"/>
      <c r="N108">
        <v>0</v>
      </c>
      <c r="O108"/>
      <c r="P108"/>
      <c r="Q108"/>
      <c r="R108"/>
      <c r="S108">
        <f t="shared" si="4"/>
        <v>0</v>
      </c>
      <c r="T108"/>
      <c r="U108"/>
      <c r="V108"/>
      <c r="W108"/>
      <c r="Z108" s="1">
        <f t="shared" si="5"/>
        <v>0</v>
      </c>
    </row>
    <row r="109" spans="1:26" ht="24.95" customHeight="1" x14ac:dyDescent="0.25">
      <c r="A109"/>
      <c r="B109"/>
      <c r="C109" t="s">
        <v>1864</v>
      </c>
      <c r="D109" s="2" t="s">
        <v>1903</v>
      </c>
      <c r="E109" s="2"/>
      <c r="F109" t="s">
        <v>218</v>
      </c>
      <c r="G109">
        <v>24</v>
      </c>
      <c r="H109">
        <v>0</v>
      </c>
      <c r="I109">
        <f t="shared" si="0"/>
        <v>0</v>
      </c>
      <c r="J109">
        <f t="shared" si="1"/>
        <v>0</v>
      </c>
      <c r="K109">
        <f t="shared" si="2"/>
        <v>0</v>
      </c>
      <c r="L109">
        <f t="shared" si="3"/>
        <v>0</v>
      </c>
      <c r="M109"/>
      <c r="N109">
        <v>0</v>
      </c>
      <c r="O109"/>
      <c r="P109"/>
      <c r="Q109"/>
      <c r="R109"/>
      <c r="S109">
        <f t="shared" si="4"/>
        <v>0</v>
      </c>
      <c r="T109"/>
      <c r="U109"/>
      <c r="V109"/>
      <c r="W109"/>
      <c r="Z109" s="1">
        <f t="shared" si="5"/>
        <v>0</v>
      </c>
    </row>
    <row r="110" spans="1:26" ht="24.95" customHeight="1" x14ac:dyDescent="0.25">
      <c r="A110"/>
      <c r="B110"/>
      <c r="C110" t="s">
        <v>1866</v>
      </c>
      <c r="D110" s="2" t="s">
        <v>1904</v>
      </c>
      <c r="E110" s="2"/>
      <c r="F110" t="s">
        <v>218</v>
      </c>
      <c r="G110">
        <v>24</v>
      </c>
      <c r="H110">
        <v>0</v>
      </c>
      <c r="I110">
        <f t="shared" si="0"/>
        <v>0</v>
      </c>
      <c r="J110">
        <f t="shared" si="1"/>
        <v>0</v>
      </c>
      <c r="K110">
        <f t="shared" si="2"/>
        <v>0</v>
      </c>
      <c r="L110">
        <f t="shared" si="3"/>
        <v>0</v>
      </c>
      <c r="M110"/>
      <c r="N110">
        <v>0</v>
      </c>
      <c r="O110"/>
      <c r="P110"/>
      <c r="Q110"/>
      <c r="R110"/>
      <c r="S110">
        <f t="shared" si="4"/>
        <v>0</v>
      </c>
      <c r="T110"/>
      <c r="U110"/>
      <c r="V110"/>
      <c r="W110"/>
      <c r="Z110" s="1">
        <f t="shared" si="5"/>
        <v>0</v>
      </c>
    </row>
    <row r="111" spans="1:26" ht="24.95" customHeight="1" x14ac:dyDescent="0.25">
      <c r="A111"/>
      <c r="B111"/>
      <c r="C111" t="s">
        <v>1868</v>
      </c>
      <c r="D111" s="2" t="s">
        <v>1905</v>
      </c>
      <c r="E111" s="2"/>
      <c r="F111" t="s">
        <v>218</v>
      </c>
      <c r="G111">
        <v>24</v>
      </c>
      <c r="H111">
        <v>0</v>
      </c>
      <c r="I111">
        <f t="shared" si="0"/>
        <v>0</v>
      </c>
      <c r="J111">
        <f t="shared" si="1"/>
        <v>0</v>
      </c>
      <c r="K111">
        <f t="shared" si="2"/>
        <v>0</v>
      </c>
      <c r="L111">
        <f t="shared" si="3"/>
        <v>0</v>
      </c>
      <c r="M111"/>
      <c r="N111">
        <v>0</v>
      </c>
      <c r="O111"/>
      <c r="P111"/>
      <c r="Q111"/>
      <c r="R111"/>
      <c r="S111">
        <f t="shared" si="4"/>
        <v>0</v>
      </c>
      <c r="T111"/>
      <c r="U111"/>
      <c r="V111"/>
      <c r="W111"/>
      <c r="Z111" s="1">
        <f t="shared" si="5"/>
        <v>0</v>
      </c>
    </row>
    <row r="112" spans="1:26" ht="24.95" customHeight="1" x14ac:dyDescent="0.25">
      <c r="A112"/>
      <c r="B112"/>
      <c r="C112" t="s">
        <v>1870</v>
      </c>
      <c r="D112" s="2" t="s">
        <v>1906</v>
      </c>
      <c r="E112" s="2"/>
      <c r="F112" t="s">
        <v>218</v>
      </c>
      <c r="G112">
        <v>7</v>
      </c>
      <c r="H112">
        <v>0</v>
      </c>
      <c r="I112">
        <f t="shared" si="0"/>
        <v>0</v>
      </c>
      <c r="J112">
        <f t="shared" si="1"/>
        <v>0</v>
      </c>
      <c r="K112">
        <f t="shared" si="2"/>
        <v>0</v>
      </c>
      <c r="L112">
        <f t="shared" si="3"/>
        <v>0</v>
      </c>
      <c r="M112"/>
      <c r="N112">
        <v>0</v>
      </c>
      <c r="O112"/>
      <c r="P112"/>
      <c r="Q112"/>
      <c r="R112"/>
      <c r="S112">
        <f t="shared" si="4"/>
        <v>0</v>
      </c>
      <c r="T112"/>
      <c r="U112"/>
      <c r="V112"/>
      <c r="W112"/>
      <c r="Z112" s="1">
        <f t="shared" si="5"/>
        <v>0</v>
      </c>
    </row>
    <row r="113" spans="1:26" ht="24.95" customHeight="1" x14ac:dyDescent="0.25">
      <c r="A113"/>
      <c r="B113"/>
      <c r="C113" t="s">
        <v>1872</v>
      </c>
      <c r="D113" s="2" t="s">
        <v>1907</v>
      </c>
      <c r="E113" s="2"/>
      <c r="F113" t="s">
        <v>218</v>
      </c>
      <c r="G113">
        <v>7</v>
      </c>
      <c r="H113">
        <v>0</v>
      </c>
      <c r="I113">
        <f t="shared" si="0"/>
        <v>0</v>
      </c>
      <c r="J113">
        <f t="shared" si="1"/>
        <v>0</v>
      </c>
      <c r="K113">
        <f t="shared" si="2"/>
        <v>0</v>
      </c>
      <c r="L113">
        <f t="shared" si="3"/>
        <v>0</v>
      </c>
      <c r="M113"/>
      <c r="N113">
        <v>0</v>
      </c>
      <c r="O113"/>
      <c r="P113"/>
      <c r="Q113"/>
      <c r="R113"/>
      <c r="S113">
        <f t="shared" si="4"/>
        <v>0</v>
      </c>
      <c r="T113"/>
      <c r="U113"/>
      <c r="V113"/>
      <c r="W113"/>
      <c r="Z113" s="1">
        <f t="shared" si="5"/>
        <v>0</v>
      </c>
    </row>
    <row r="114" spans="1:26" ht="24.95" customHeight="1" x14ac:dyDescent="0.25">
      <c r="A114"/>
      <c r="B114"/>
      <c r="C114" t="s">
        <v>1908</v>
      </c>
      <c r="D114" s="2" t="s">
        <v>1909</v>
      </c>
      <c r="E114" s="2"/>
      <c r="F114" t="s">
        <v>1910</v>
      </c>
      <c r="G114">
        <v>2</v>
      </c>
      <c r="H114">
        <v>0</v>
      </c>
      <c r="I114">
        <f t="shared" si="0"/>
        <v>0</v>
      </c>
      <c r="J114">
        <f t="shared" si="1"/>
        <v>0</v>
      </c>
      <c r="K114">
        <f t="shared" si="2"/>
        <v>0</v>
      </c>
      <c r="L114">
        <f t="shared" si="3"/>
        <v>0</v>
      </c>
      <c r="M114"/>
      <c r="N114">
        <v>0</v>
      </c>
      <c r="O114"/>
      <c r="P114"/>
      <c r="Q114"/>
      <c r="R114"/>
      <c r="S114">
        <f t="shared" si="4"/>
        <v>0</v>
      </c>
      <c r="T114"/>
      <c r="U114"/>
      <c r="V114"/>
      <c r="W114"/>
      <c r="Z114" s="1">
        <f t="shared" si="5"/>
        <v>0</v>
      </c>
    </row>
    <row r="115" spans="1:26" ht="24.95" customHeight="1" x14ac:dyDescent="0.25">
      <c r="A115"/>
      <c r="B115"/>
      <c r="C115" t="s">
        <v>1068</v>
      </c>
      <c r="D115" s="2" t="s">
        <v>1911</v>
      </c>
      <c r="E115" s="2"/>
      <c r="F115" t="s">
        <v>218</v>
      </c>
      <c r="G115">
        <v>2</v>
      </c>
      <c r="H115">
        <v>0</v>
      </c>
      <c r="I115">
        <f t="shared" si="0"/>
        <v>0</v>
      </c>
      <c r="J115">
        <f t="shared" si="1"/>
        <v>0</v>
      </c>
      <c r="K115">
        <f t="shared" si="2"/>
        <v>0</v>
      </c>
      <c r="L115">
        <f t="shared" si="3"/>
        <v>0</v>
      </c>
      <c r="M115"/>
      <c r="N115">
        <v>0</v>
      </c>
      <c r="O115"/>
      <c r="P115"/>
      <c r="Q115"/>
      <c r="R115"/>
      <c r="S115">
        <f t="shared" si="4"/>
        <v>0</v>
      </c>
      <c r="T115"/>
      <c r="U115"/>
      <c r="V115"/>
      <c r="W115"/>
      <c r="Z115" s="1">
        <f t="shared" si="5"/>
        <v>0</v>
      </c>
    </row>
    <row r="116" spans="1:26" ht="24.95" customHeight="1" x14ac:dyDescent="0.25">
      <c r="A116"/>
      <c r="B116"/>
      <c r="C116" t="s">
        <v>1069</v>
      </c>
      <c r="D116" s="2" t="s">
        <v>1912</v>
      </c>
      <c r="E116" s="2"/>
      <c r="F116" t="s">
        <v>218</v>
      </c>
      <c r="G116">
        <v>2</v>
      </c>
      <c r="H116">
        <v>0</v>
      </c>
      <c r="I116">
        <f t="shared" si="0"/>
        <v>0</v>
      </c>
      <c r="J116">
        <f t="shared" si="1"/>
        <v>0</v>
      </c>
      <c r="K116">
        <f t="shared" si="2"/>
        <v>0</v>
      </c>
      <c r="L116">
        <f t="shared" si="3"/>
        <v>0</v>
      </c>
      <c r="M116"/>
      <c r="N116">
        <v>0</v>
      </c>
      <c r="O116"/>
      <c r="P116"/>
      <c r="Q116"/>
      <c r="R116"/>
      <c r="S116">
        <f t="shared" si="4"/>
        <v>0</v>
      </c>
      <c r="T116"/>
      <c r="U116"/>
      <c r="V116"/>
      <c r="W116"/>
      <c r="Z116" s="1">
        <f t="shared" si="5"/>
        <v>0</v>
      </c>
    </row>
    <row r="117" spans="1:26" ht="24.95" customHeight="1" x14ac:dyDescent="0.25">
      <c r="A117"/>
      <c r="B117"/>
      <c r="C117" t="s">
        <v>1071</v>
      </c>
      <c r="D117" s="2" t="s">
        <v>1913</v>
      </c>
      <c r="E117" s="2"/>
      <c r="F117" t="s">
        <v>218</v>
      </c>
      <c r="G117">
        <v>1</v>
      </c>
      <c r="H117">
        <v>0</v>
      </c>
      <c r="I117">
        <f t="shared" ref="I117:I148" si="6">ROUND(G117*(H117),2)</f>
        <v>0</v>
      </c>
      <c r="J117">
        <f t="shared" ref="J117:J151" si="7">ROUND(G117*(N117),2)</f>
        <v>0</v>
      </c>
      <c r="K117">
        <f t="shared" ref="K117:K151" si="8">ROUND(G117*(O117),2)</f>
        <v>0</v>
      </c>
      <c r="L117">
        <f t="shared" ref="L117:L151" si="9">ROUND(G117*(H117),2)</f>
        <v>0</v>
      </c>
      <c r="M117"/>
      <c r="N117">
        <v>0</v>
      </c>
      <c r="O117"/>
      <c r="P117"/>
      <c r="Q117"/>
      <c r="R117"/>
      <c r="S117">
        <f t="shared" ref="S117:S151" si="10">ROUND(G117*(P117),3)</f>
        <v>0</v>
      </c>
      <c r="T117"/>
      <c r="U117"/>
      <c r="V117"/>
      <c r="W117"/>
      <c r="Z117" s="1">
        <f t="shared" ref="Z117:Z151" si="11">0.058844*POWER(I117,0.952797)</f>
        <v>0</v>
      </c>
    </row>
    <row r="118" spans="1:26" ht="24.95" customHeight="1" x14ac:dyDescent="0.25">
      <c r="A118"/>
      <c r="B118"/>
      <c r="C118" t="s">
        <v>1073</v>
      </c>
      <c r="D118" s="2" t="s">
        <v>1914</v>
      </c>
      <c r="E118" s="2"/>
      <c r="F118" t="s">
        <v>218</v>
      </c>
      <c r="G118">
        <v>1</v>
      </c>
      <c r="H118">
        <v>0</v>
      </c>
      <c r="I118">
        <f t="shared" si="6"/>
        <v>0</v>
      </c>
      <c r="J118">
        <f t="shared" si="7"/>
        <v>0</v>
      </c>
      <c r="K118">
        <f t="shared" si="8"/>
        <v>0</v>
      </c>
      <c r="L118">
        <f t="shared" si="9"/>
        <v>0</v>
      </c>
      <c r="M118"/>
      <c r="N118">
        <v>0</v>
      </c>
      <c r="O118"/>
      <c r="P118"/>
      <c r="Q118"/>
      <c r="R118"/>
      <c r="S118">
        <f t="shared" si="10"/>
        <v>0</v>
      </c>
      <c r="T118"/>
      <c r="U118"/>
      <c r="V118"/>
      <c r="W118"/>
      <c r="Z118" s="1">
        <f t="shared" si="11"/>
        <v>0</v>
      </c>
    </row>
    <row r="119" spans="1:26" ht="24.95" customHeight="1" x14ac:dyDescent="0.25">
      <c r="A119"/>
      <c r="B119"/>
      <c r="C119" t="s">
        <v>1075</v>
      </c>
      <c r="D119" s="2" t="s">
        <v>1893</v>
      </c>
      <c r="E119" s="2"/>
      <c r="F119" t="s">
        <v>218</v>
      </c>
      <c r="G119">
        <v>6</v>
      </c>
      <c r="H119">
        <v>0</v>
      </c>
      <c r="I119">
        <f t="shared" si="6"/>
        <v>0</v>
      </c>
      <c r="J119">
        <f t="shared" si="7"/>
        <v>0</v>
      </c>
      <c r="K119">
        <f t="shared" si="8"/>
        <v>0</v>
      </c>
      <c r="L119">
        <f t="shared" si="9"/>
        <v>0</v>
      </c>
      <c r="M119"/>
      <c r="N119">
        <v>0</v>
      </c>
      <c r="O119"/>
      <c r="P119"/>
      <c r="Q119"/>
      <c r="R119"/>
      <c r="S119">
        <f t="shared" si="10"/>
        <v>0</v>
      </c>
      <c r="T119"/>
      <c r="U119"/>
      <c r="V119"/>
      <c r="W119"/>
      <c r="Z119" s="1">
        <f t="shared" si="11"/>
        <v>0</v>
      </c>
    </row>
    <row r="120" spans="1:26" ht="24.95" customHeight="1" x14ac:dyDescent="0.25">
      <c r="A120"/>
      <c r="B120"/>
      <c r="C120" t="s">
        <v>1077</v>
      </c>
      <c r="D120" s="2" t="s">
        <v>1915</v>
      </c>
      <c r="E120" s="2"/>
      <c r="F120" t="s">
        <v>218</v>
      </c>
      <c r="G120">
        <v>6</v>
      </c>
      <c r="H120">
        <v>0</v>
      </c>
      <c r="I120">
        <f t="shared" si="6"/>
        <v>0</v>
      </c>
      <c r="J120">
        <f t="shared" si="7"/>
        <v>0</v>
      </c>
      <c r="K120">
        <f t="shared" si="8"/>
        <v>0</v>
      </c>
      <c r="L120">
        <f t="shared" si="9"/>
        <v>0</v>
      </c>
      <c r="M120"/>
      <c r="N120">
        <v>0</v>
      </c>
      <c r="O120"/>
      <c r="P120"/>
      <c r="Q120"/>
      <c r="R120"/>
      <c r="S120">
        <f t="shared" si="10"/>
        <v>0</v>
      </c>
      <c r="T120"/>
      <c r="U120"/>
      <c r="V120"/>
      <c r="W120"/>
      <c r="Z120" s="1">
        <f t="shared" si="11"/>
        <v>0</v>
      </c>
    </row>
    <row r="121" spans="1:26" ht="24.95" customHeight="1" x14ac:dyDescent="0.25">
      <c r="A121"/>
      <c r="B121"/>
      <c r="C121" t="s">
        <v>1082</v>
      </c>
      <c r="D121" s="2" t="s">
        <v>1916</v>
      </c>
      <c r="E121" s="2"/>
      <c r="F121" t="s">
        <v>218</v>
      </c>
      <c r="G121">
        <v>5</v>
      </c>
      <c r="H121">
        <v>0</v>
      </c>
      <c r="I121">
        <f t="shared" si="6"/>
        <v>0</v>
      </c>
      <c r="J121">
        <f t="shared" si="7"/>
        <v>0</v>
      </c>
      <c r="K121">
        <f t="shared" si="8"/>
        <v>0</v>
      </c>
      <c r="L121">
        <f t="shared" si="9"/>
        <v>0</v>
      </c>
      <c r="M121"/>
      <c r="N121">
        <v>0</v>
      </c>
      <c r="O121"/>
      <c r="P121"/>
      <c r="Q121"/>
      <c r="R121"/>
      <c r="S121">
        <f t="shared" si="10"/>
        <v>0</v>
      </c>
      <c r="T121"/>
      <c r="U121"/>
      <c r="V121"/>
      <c r="W121"/>
      <c r="Z121" s="1">
        <f t="shared" si="11"/>
        <v>0</v>
      </c>
    </row>
    <row r="122" spans="1:26" ht="24.95" customHeight="1" x14ac:dyDescent="0.25">
      <c r="A122"/>
      <c r="B122"/>
      <c r="C122" t="s">
        <v>1084</v>
      </c>
      <c r="D122" s="2" t="s">
        <v>1917</v>
      </c>
      <c r="E122" s="2"/>
      <c r="F122" t="s">
        <v>218</v>
      </c>
      <c r="G122">
        <v>5</v>
      </c>
      <c r="H122">
        <v>0</v>
      </c>
      <c r="I122">
        <f t="shared" si="6"/>
        <v>0</v>
      </c>
      <c r="J122">
        <f t="shared" si="7"/>
        <v>0</v>
      </c>
      <c r="K122">
        <f t="shared" si="8"/>
        <v>0</v>
      </c>
      <c r="L122">
        <f t="shared" si="9"/>
        <v>0</v>
      </c>
      <c r="M122"/>
      <c r="N122">
        <v>0</v>
      </c>
      <c r="O122"/>
      <c r="P122"/>
      <c r="Q122"/>
      <c r="R122"/>
      <c r="S122">
        <f t="shared" si="10"/>
        <v>0</v>
      </c>
      <c r="T122"/>
      <c r="U122"/>
      <c r="V122"/>
      <c r="W122"/>
      <c r="Z122" s="1">
        <f t="shared" si="11"/>
        <v>0</v>
      </c>
    </row>
    <row r="123" spans="1:26" ht="24.95" customHeight="1" x14ac:dyDescent="0.25">
      <c r="A123"/>
      <c r="B123"/>
      <c r="C123" t="s">
        <v>1086</v>
      </c>
      <c r="D123" s="2" t="s">
        <v>1918</v>
      </c>
      <c r="E123" s="2"/>
      <c r="F123" t="s">
        <v>218</v>
      </c>
      <c r="G123">
        <v>2</v>
      </c>
      <c r="H123">
        <v>0</v>
      </c>
      <c r="I123">
        <f t="shared" si="6"/>
        <v>0</v>
      </c>
      <c r="J123">
        <f t="shared" si="7"/>
        <v>0</v>
      </c>
      <c r="K123">
        <f t="shared" si="8"/>
        <v>0</v>
      </c>
      <c r="L123">
        <f t="shared" si="9"/>
        <v>0</v>
      </c>
      <c r="M123"/>
      <c r="N123">
        <v>0</v>
      </c>
      <c r="O123"/>
      <c r="P123"/>
      <c r="Q123"/>
      <c r="R123"/>
      <c r="S123">
        <f t="shared" si="10"/>
        <v>0</v>
      </c>
      <c r="T123"/>
      <c r="U123"/>
      <c r="V123"/>
      <c r="W123"/>
      <c r="Z123" s="1">
        <f t="shared" si="11"/>
        <v>0</v>
      </c>
    </row>
    <row r="124" spans="1:26" ht="24.95" customHeight="1" x14ac:dyDescent="0.25">
      <c r="A124"/>
      <c r="B124"/>
      <c r="C124" t="s">
        <v>1088</v>
      </c>
      <c r="D124" s="2" t="s">
        <v>1919</v>
      </c>
      <c r="E124" s="2"/>
      <c r="F124" t="s">
        <v>218</v>
      </c>
      <c r="G124">
        <v>2</v>
      </c>
      <c r="H124">
        <v>0</v>
      </c>
      <c r="I124">
        <f t="shared" si="6"/>
        <v>0</v>
      </c>
      <c r="J124">
        <f t="shared" si="7"/>
        <v>0</v>
      </c>
      <c r="K124">
        <f t="shared" si="8"/>
        <v>0</v>
      </c>
      <c r="L124">
        <f t="shared" si="9"/>
        <v>0</v>
      </c>
      <c r="M124"/>
      <c r="N124">
        <v>0</v>
      </c>
      <c r="O124"/>
      <c r="P124"/>
      <c r="Q124"/>
      <c r="R124"/>
      <c r="S124">
        <f t="shared" si="10"/>
        <v>0</v>
      </c>
      <c r="T124"/>
      <c r="U124"/>
      <c r="V124"/>
      <c r="W124"/>
      <c r="Z124" s="1">
        <f t="shared" si="11"/>
        <v>0</v>
      </c>
    </row>
    <row r="125" spans="1:26" ht="24.95" customHeight="1" x14ac:dyDescent="0.25">
      <c r="A125"/>
      <c r="B125"/>
      <c r="C125" t="s">
        <v>1090</v>
      </c>
      <c r="D125" s="2" t="s">
        <v>1920</v>
      </c>
      <c r="E125" s="2"/>
      <c r="F125" t="s">
        <v>218</v>
      </c>
      <c r="G125">
        <v>2</v>
      </c>
      <c r="H125">
        <v>0</v>
      </c>
      <c r="I125">
        <f t="shared" si="6"/>
        <v>0</v>
      </c>
      <c r="J125">
        <f t="shared" si="7"/>
        <v>0</v>
      </c>
      <c r="K125">
        <f t="shared" si="8"/>
        <v>0</v>
      </c>
      <c r="L125">
        <f t="shared" si="9"/>
        <v>0</v>
      </c>
      <c r="M125"/>
      <c r="N125">
        <v>0</v>
      </c>
      <c r="O125"/>
      <c r="P125"/>
      <c r="Q125"/>
      <c r="R125"/>
      <c r="S125">
        <f t="shared" si="10"/>
        <v>0</v>
      </c>
      <c r="T125"/>
      <c r="U125"/>
      <c r="V125"/>
      <c r="W125"/>
      <c r="Z125" s="1">
        <f t="shared" si="11"/>
        <v>0</v>
      </c>
    </row>
    <row r="126" spans="1:26" ht="24.95" customHeight="1" x14ac:dyDescent="0.25">
      <c r="A126"/>
      <c r="B126"/>
      <c r="C126" t="s">
        <v>1092</v>
      </c>
      <c r="D126" s="2" t="s">
        <v>1921</v>
      </c>
      <c r="E126" s="2"/>
      <c r="F126" t="s">
        <v>218</v>
      </c>
      <c r="G126">
        <v>2</v>
      </c>
      <c r="H126">
        <v>0</v>
      </c>
      <c r="I126">
        <f t="shared" si="6"/>
        <v>0</v>
      </c>
      <c r="J126">
        <f t="shared" si="7"/>
        <v>0</v>
      </c>
      <c r="K126">
        <f t="shared" si="8"/>
        <v>0</v>
      </c>
      <c r="L126">
        <f t="shared" si="9"/>
        <v>0</v>
      </c>
      <c r="M126"/>
      <c r="N126">
        <v>0</v>
      </c>
      <c r="O126"/>
      <c r="P126"/>
      <c r="Q126"/>
      <c r="R126"/>
      <c r="S126">
        <f t="shared" si="10"/>
        <v>0</v>
      </c>
      <c r="T126"/>
      <c r="U126"/>
      <c r="V126"/>
      <c r="W126"/>
      <c r="Z126" s="1">
        <f t="shared" si="11"/>
        <v>0</v>
      </c>
    </row>
    <row r="127" spans="1:26" ht="24.95" customHeight="1" x14ac:dyDescent="0.25">
      <c r="A127"/>
      <c r="B127"/>
      <c r="C127" t="s">
        <v>1094</v>
      </c>
      <c r="D127" s="2" t="s">
        <v>1922</v>
      </c>
      <c r="E127" s="2"/>
      <c r="F127" t="s">
        <v>218</v>
      </c>
      <c r="G127">
        <v>2</v>
      </c>
      <c r="H127">
        <v>0</v>
      </c>
      <c r="I127">
        <f t="shared" si="6"/>
        <v>0</v>
      </c>
      <c r="J127">
        <f t="shared" si="7"/>
        <v>0</v>
      </c>
      <c r="K127">
        <f t="shared" si="8"/>
        <v>0</v>
      </c>
      <c r="L127">
        <f t="shared" si="9"/>
        <v>0</v>
      </c>
      <c r="M127"/>
      <c r="N127">
        <v>0</v>
      </c>
      <c r="O127"/>
      <c r="P127"/>
      <c r="Q127"/>
      <c r="R127"/>
      <c r="S127">
        <f t="shared" si="10"/>
        <v>0</v>
      </c>
      <c r="T127"/>
      <c r="U127"/>
      <c r="V127"/>
      <c r="W127"/>
      <c r="Z127" s="1">
        <f t="shared" si="11"/>
        <v>0</v>
      </c>
    </row>
    <row r="128" spans="1:26" ht="24.95" customHeight="1" x14ac:dyDescent="0.25">
      <c r="A128"/>
      <c r="B128"/>
      <c r="C128" t="s">
        <v>1096</v>
      </c>
      <c r="D128" s="2" t="s">
        <v>1923</v>
      </c>
      <c r="E128" s="2"/>
      <c r="F128" t="s">
        <v>218</v>
      </c>
      <c r="G128">
        <v>2</v>
      </c>
      <c r="H128">
        <v>0</v>
      </c>
      <c r="I128">
        <f t="shared" si="6"/>
        <v>0</v>
      </c>
      <c r="J128">
        <f t="shared" si="7"/>
        <v>0</v>
      </c>
      <c r="K128">
        <f t="shared" si="8"/>
        <v>0</v>
      </c>
      <c r="L128">
        <f t="shared" si="9"/>
        <v>0</v>
      </c>
      <c r="M128"/>
      <c r="N128">
        <v>0</v>
      </c>
      <c r="O128"/>
      <c r="P128"/>
      <c r="Q128"/>
      <c r="R128"/>
      <c r="S128">
        <f t="shared" si="10"/>
        <v>0</v>
      </c>
      <c r="T128"/>
      <c r="U128"/>
      <c r="V128"/>
      <c r="W128"/>
      <c r="Z128" s="1">
        <f t="shared" si="11"/>
        <v>0</v>
      </c>
    </row>
    <row r="129" spans="1:26" ht="24.95" customHeight="1" x14ac:dyDescent="0.25">
      <c r="A129"/>
      <c r="B129"/>
      <c r="C129" t="s">
        <v>1098</v>
      </c>
      <c r="D129" s="2" t="s">
        <v>1924</v>
      </c>
      <c r="E129" s="2"/>
      <c r="F129" t="s">
        <v>218</v>
      </c>
      <c r="G129">
        <v>1</v>
      </c>
      <c r="H129">
        <v>0</v>
      </c>
      <c r="I129">
        <f t="shared" si="6"/>
        <v>0</v>
      </c>
      <c r="J129">
        <f t="shared" si="7"/>
        <v>0</v>
      </c>
      <c r="K129">
        <f t="shared" si="8"/>
        <v>0</v>
      </c>
      <c r="L129">
        <f t="shared" si="9"/>
        <v>0</v>
      </c>
      <c r="M129"/>
      <c r="N129">
        <v>0</v>
      </c>
      <c r="O129"/>
      <c r="P129"/>
      <c r="Q129"/>
      <c r="R129"/>
      <c r="S129">
        <f t="shared" si="10"/>
        <v>0</v>
      </c>
      <c r="T129"/>
      <c r="U129"/>
      <c r="V129"/>
      <c r="W129"/>
      <c r="Z129" s="1">
        <f t="shared" si="11"/>
        <v>0</v>
      </c>
    </row>
    <row r="130" spans="1:26" ht="24.95" customHeight="1" x14ac:dyDescent="0.25">
      <c r="A130"/>
      <c r="B130"/>
      <c r="C130" t="s">
        <v>1100</v>
      </c>
      <c r="D130" s="2" t="s">
        <v>1925</v>
      </c>
      <c r="E130" s="2"/>
      <c r="F130" t="s">
        <v>218</v>
      </c>
      <c r="G130">
        <v>1</v>
      </c>
      <c r="H130">
        <v>0</v>
      </c>
      <c r="I130">
        <f t="shared" si="6"/>
        <v>0</v>
      </c>
      <c r="J130">
        <f t="shared" si="7"/>
        <v>0</v>
      </c>
      <c r="K130">
        <f t="shared" si="8"/>
        <v>0</v>
      </c>
      <c r="L130">
        <f t="shared" si="9"/>
        <v>0</v>
      </c>
      <c r="M130"/>
      <c r="N130">
        <v>0</v>
      </c>
      <c r="O130"/>
      <c r="P130"/>
      <c r="Q130"/>
      <c r="R130"/>
      <c r="S130">
        <f t="shared" si="10"/>
        <v>0</v>
      </c>
      <c r="T130"/>
      <c r="U130"/>
      <c r="V130"/>
      <c r="W130"/>
      <c r="Z130" s="1">
        <f t="shared" si="11"/>
        <v>0</v>
      </c>
    </row>
    <row r="131" spans="1:26" ht="50.1" customHeight="1" x14ac:dyDescent="0.25">
      <c r="A131"/>
      <c r="B131"/>
      <c r="C131" t="s">
        <v>1102</v>
      </c>
      <c r="D131" s="2" t="s">
        <v>1926</v>
      </c>
      <c r="E131" s="2"/>
      <c r="F131" t="s">
        <v>215</v>
      </c>
      <c r="G131">
        <v>400</v>
      </c>
      <c r="H131">
        <v>0</v>
      </c>
      <c r="I131">
        <f t="shared" si="6"/>
        <v>0</v>
      </c>
      <c r="J131">
        <f t="shared" si="7"/>
        <v>0</v>
      </c>
      <c r="K131">
        <f t="shared" si="8"/>
        <v>0</v>
      </c>
      <c r="L131">
        <f t="shared" si="9"/>
        <v>0</v>
      </c>
      <c r="M131"/>
      <c r="N131">
        <v>0</v>
      </c>
      <c r="O131"/>
      <c r="P131"/>
      <c r="Q131"/>
      <c r="R131"/>
      <c r="S131">
        <f t="shared" si="10"/>
        <v>0</v>
      </c>
      <c r="T131"/>
      <c r="U131"/>
      <c r="V131"/>
      <c r="W131"/>
      <c r="Z131" s="1">
        <f t="shared" si="11"/>
        <v>0</v>
      </c>
    </row>
    <row r="132" spans="1:26" ht="50.1" customHeight="1" x14ac:dyDescent="0.25">
      <c r="A132"/>
      <c r="B132"/>
      <c r="C132" t="s">
        <v>1104</v>
      </c>
      <c r="D132" s="2" t="s">
        <v>1927</v>
      </c>
      <c r="E132" s="2"/>
      <c r="F132" t="s">
        <v>215</v>
      </c>
      <c r="G132">
        <v>400</v>
      </c>
      <c r="H132">
        <v>0</v>
      </c>
      <c r="I132">
        <f t="shared" si="6"/>
        <v>0</v>
      </c>
      <c r="J132">
        <f t="shared" si="7"/>
        <v>0</v>
      </c>
      <c r="K132">
        <f t="shared" si="8"/>
        <v>0</v>
      </c>
      <c r="L132">
        <f t="shared" si="9"/>
        <v>0</v>
      </c>
      <c r="M132"/>
      <c r="N132">
        <v>0</v>
      </c>
      <c r="O132"/>
      <c r="P132"/>
      <c r="Q132"/>
      <c r="R132"/>
      <c r="S132">
        <f t="shared" si="10"/>
        <v>0</v>
      </c>
      <c r="T132"/>
      <c r="U132"/>
      <c r="V132"/>
      <c r="W132"/>
      <c r="Z132" s="1">
        <f t="shared" si="11"/>
        <v>0</v>
      </c>
    </row>
    <row r="133" spans="1:26" ht="24.95" customHeight="1" x14ac:dyDescent="0.25">
      <c r="A133"/>
      <c r="B133"/>
      <c r="C133" t="s">
        <v>1106</v>
      </c>
      <c r="D133" s="2" t="s">
        <v>1928</v>
      </c>
      <c r="E133" s="2"/>
      <c r="F133" t="s">
        <v>218</v>
      </c>
      <c r="G133">
        <v>1333</v>
      </c>
      <c r="H133">
        <v>0</v>
      </c>
      <c r="I133">
        <f t="shared" si="6"/>
        <v>0</v>
      </c>
      <c r="J133">
        <f t="shared" si="7"/>
        <v>0</v>
      </c>
      <c r="K133">
        <f t="shared" si="8"/>
        <v>0</v>
      </c>
      <c r="L133">
        <f t="shared" si="9"/>
        <v>0</v>
      </c>
      <c r="M133"/>
      <c r="N133">
        <v>0</v>
      </c>
      <c r="O133"/>
      <c r="P133"/>
      <c r="Q133"/>
      <c r="R133"/>
      <c r="S133">
        <f t="shared" si="10"/>
        <v>0</v>
      </c>
      <c r="T133"/>
      <c r="U133"/>
      <c r="V133"/>
      <c r="W133"/>
      <c r="Z133" s="1">
        <f t="shared" si="11"/>
        <v>0</v>
      </c>
    </row>
    <row r="134" spans="1:26" ht="24.95" customHeight="1" x14ac:dyDescent="0.25">
      <c r="A134"/>
      <c r="B134"/>
      <c r="C134" t="s">
        <v>1108</v>
      </c>
      <c r="D134" s="2" t="s">
        <v>1929</v>
      </c>
      <c r="E134" s="2"/>
      <c r="F134" t="s">
        <v>218</v>
      </c>
      <c r="G134">
        <v>1333</v>
      </c>
      <c r="H134">
        <v>0</v>
      </c>
      <c r="I134">
        <f t="shared" si="6"/>
        <v>0</v>
      </c>
      <c r="J134">
        <f t="shared" si="7"/>
        <v>0</v>
      </c>
      <c r="K134">
        <f t="shared" si="8"/>
        <v>0</v>
      </c>
      <c r="L134">
        <f t="shared" si="9"/>
        <v>0</v>
      </c>
      <c r="M134"/>
      <c r="N134">
        <v>0</v>
      </c>
      <c r="O134"/>
      <c r="P134"/>
      <c r="Q134"/>
      <c r="R134"/>
      <c r="S134">
        <f t="shared" si="10"/>
        <v>0</v>
      </c>
      <c r="T134"/>
      <c r="U134"/>
      <c r="V134"/>
      <c r="W134"/>
      <c r="Z134" s="1">
        <f t="shared" si="11"/>
        <v>0</v>
      </c>
    </row>
    <row r="135" spans="1:26" ht="24.95" customHeight="1" x14ac:dyDescent="0.25">
      <c r="A135"/>
      <c r="B135"/>
      <c r="C135" t="s">
        <v>1110</v>
      </c>
      <c r="D135" s="2" t="s">
        <v>1850</v>
      </c>
      <c r="E135" s="2"/>
      <c r="F135" t="s">
        <v>218</v>
      </c>
      <c r="G135">
        <v>26</v>
      </c>
      <c r="H135">
        <v>0</v>
      </c>
      <c r="I135">
        <f t="shared" si="6"/>
        <v>0</v>
      </c>
      <c r="J135">
        <f t="shared" si="7"/>
        <v>0</v>
      </c>
      <c r="K135">
        <f t="shared" si="8"/>
        <v>0</v>
      </c>
      <c r="L135">
        <f t="shared" si="9"/>
        <v>0</v>
      </c>
      <c r="M135"/>
      <c r="N135">
        <v>0</v>
      </c>
      <c r="O135"/>
      <c r="P135"/>
      <c r="Q135"/>
      <c r="R135"/>
      <c r="S135">
        <f t="shared" si="10"/>
        <v>0</v>
      </c>
      <c r="T135"/>
      <c r="U135"/>
      <c r="V135"/>
      <c r="W135"/>
      <c r="Z135" s="1">
        <f t="shared" si="11"/>
        <v>0</v>
      </c>
    </row>
    <row r="136" spans="1:26" ht="24.95" customHeight="1" x14ac:dyDescent="0.25">
      <c r="A136"/>
      <c r="B136"/>
      <c r="C136" t="s">
        <v>1112</v>
      </c>
      <c r="D136" s="2" t="s">
        <v>1930</v>
      </c>
      <c r="E136" s="2"/>
      <c r="F136" t="s">
        <v>218</v>
      </c>
      <c r="G136">
        <v>2</v>
      </c>
      <c r="H136">
        <v>0</v>
      </c>
      <c r="I136">
        <f t="shared" si="6"/>
        <v>0</v>
      </c>
      <c r="J136">
        <f t="shared" si="7"/>
        <v>0</v>
      </c>
      <c r="K136">
        <f t="shared" si="8"/>
        <v>0</v>
      </c>
      <c r="L136">
        <f t="shared" si="9"/>
        <v>0</v>
      </c>
      <c r="M136"/>
      <c r="N136">
        <v>0</v>
      </c>
      <c r="O136"/>
      <c r="P136"/>
      <c r="Q136"/>
      <c r="R136"/>
      <c r="S136">
        <f t="shared" si="10"/>
        <v>0</v>
      </c>
      <c r="T136"/>
      <c r="U136"/>
      <c r="V136"/>
      <c r="W136"/>
      <c r="Z136" s="1">
        <f t="shared" si="11"/>
        <v>0</v>
      </c>
    </row>
    <row r="137" spans="1:26" ht="24.95" customHeight="1" x14ac:dyDescent="0.25">
      <c r="A137"/>
      <c r="B137"/>
      <c r="C137" t="s">
        <v>1114</v>
      </c>
      <c r="D137" s="2" t="s">
        <v>1931</v>
      </c>
      <c r="E137" s="2"/>
      <c r="F137" t="s">
        <v>218</v>
      </c>
      <c r="G137">
        <v>2</v>
      </c>
      <c r="H137">
        <v>0</v>
      </c>
      <c r="I137">
        <f t="shared" si="6"/>
        <v>0</v>
      </c>
      <c r="J137">
        <f t="shared" si="7"/>
        <v>0</v>
      </c>
      <c r="K137">
        <f t="shared" si="8"/>
        <v>0</v>
      </c>
      <c r="L137">
        <f t="shared" si="9"/>
        <v>0</v>
      </c>
      <c r="M137"/>
      <c r="N137">
        <v>0</v>
      </c>
      <c r="O137"/>
      <c r="P137"/>
      <c r="Q137"/>
      <c r="R137"/>
      <c r="S137">
        <f t="shared" si="10"/>
        <v>0</v>
      </c>
      <c r="T137"/>
      <c r="U137"/>
      <c r="V137"/>
      <c r="W137"/>
      <c r="Z137" s="1">
        <f t="shared" si="11"/>
        <v>0</v>
      </c>
    </row>
    <row r="138" spans="1:26" ht="24.95" customHeight="1" x14ac:dyDescent="0.25">
      <c r="A138"/>
      <c r="B138"/>
      <c r="C138" t="s">
        <v>1932</v>
      </c>
      <c r="D138" s="2" t="s">
        <v>1933</v>
      </c>
      <c r="E138" s="2"/>
      <c r="F138" t="s">
        <v>1910</v>
      </c>
      <c r="G138">
        <v>1</v>
      </c>
      <c r="H138">
        <v>0</v>
      </c>
      <c r="I138">
        <f t="shared" si="6"/>
        <v>0</v>
      </c>
      <c r="J138">
        <f t="shared" si="7"/>
        <v>0</v>
      </c>
      <c r="K138">
        <f t="shared" si="8"/>
        <v>0</v>
      </c>
      <c r="L138">
        <f t="shared" si="9"/>
        <v>0</v>
      </c>
      <c r="M138"/>
      <c r="N138">
        <v>0</v>
      </c>
      <c r="O138"/>
      <c r="P138"/>
      <c r="Q138"/>
      <c r="R138"/>
      <c r="S138">
        <f t="shared" si="10"/>
        <v>0</v>
      </c>
      <c r="T138"/>
      <c r="U138"/>
      <c r="V138"/>
      <c r="W138"/>
      <c r="Z138" s="1">
        <f t="shared" si="11"/>
        <v>0</v>
      </c>
    </row>
    <row r="139" spans="1:26" ht="24.95" customHeight="1" x14ac:dyDescent="0.25">
      <c r="A139"/>
      <c r="B139"/>
      <c r="C139" t="s">
        <v>1116</v>
      </c>
      <c r="D139" s="2" t="s">
        <v>1857</v>
      </c>
      <c r="E139" s="2"/>
      <c r="F139" t="s">
        <v>406</v>
      </c>
      <c r="G139">
        <v>40</v>
      </c>
      <c r="H139">
        <v>0</v>
      </c>
      <c r="I139">
        <f t="shared" si="6"/>
        <v>0</v>
      </c>
      <c r="J139">
        <f t="shared" si="7"/>
        <v>0</v>
      </c>
      <c r="K139">
        <f t="shared" si="8"/>
        <v>0</v>
      </c>
      <c r="L139">
        <f t="shared" si="9"/>
        <v>0</v>
      </c>
      <c r="M139"/>
      <c r="N139">
        <v>0</v>
      </c>
      <c r="O139"/>
      <c r="P139"/>
      <c r="Q139"/>
      <c r="R139"/>
      <c r="S139">
        <f t="shared" si="10"/>
        <v>0</v>
      </c>
      <c r="T139"/>
      <c r="U139"/>
      <c r="V139"/>
      <c r="W139"/>
      <c r="Z139" s="1">
        <f t="shared" si="11"/>
        <v>0</v>
      </c>
    </row>
    <row r="140" spans="1:26" ht="24.95" customHeight="1" x14ac:dyDescent="0.25">
      <c r="A140"/>
      <c r="B140"/>
      <c r="C140" t="s">
        <v>1118</v>
      </c>
      <c r="D140" s="2" t="s">
        <v>1859</v>
      </c>
      <c r="E140" s="2"/>
      <c r="F140" t="s">
        <v>218</v>
      </c>
      <c r="G140">
        <v>1</v>
      </c>
      <c r="H140">
        <v>0</v>
      </c>
      <c r="I140">
        <f t="shared" si="6"/>
        <v>0</v>
      </c>
      <c r="J140">
        <f t="shared" si="7"/>
        <v>0</v>
      </c>
      <c r="K140">
        <f t="shared" si="8"/>
        <v>0</v>
      </c>
      <c r="L140">
        <f t="shared" si="9"/>
        <v>0</v>
      </c>
      <c r="M140"/>
      <c r="N140">
        <v>0</v>
      </c>
      <c r="O140"/>
      <c r="P140"/>
      <c r="Q140"/>
      <c r="R140"/>
      <c r="S140">
        <f t="shared" si="10"/>
        <v>0</v>
      </c>
      <c r="T140"/>
      <c r="U140"/>
      <c r="V140"/>
      <c r="W140"/>
      <c r="Z140" s="1">
        <f t="shared" si="11"/>
        <v>0</v>
      </c>
    </row>
    <row r="141" spans="1:26" ht="24.95" customHeight="1" x14ac:dyDescent="0.25">
      <c r="A141"/>
      <c r="B141"/>
      <c r="C141" t="s">
        <v>1120</v>
      </c>
      <c r="D141" s="2" t="s">
        <v>1861</v>
      </c>
      <c r="E141" s="2"/>
      <c r="F141" t="s">
        <v>255</v>
      </c>
      <c r="G141">
        <v>15.747350689172745</v>
      </c>
      <c r="H141">
        <v>0</v>
      </c>
      <c r="I141">
        <f t="shared" si="6"/>
        <v>0</v>
      </c>
      <c r="J141">
        <f t="shared" si="7"/>
        <v>0</v>
      </c>
      <c r="K141">
        <f t="shared" si="8"/>
        <v>0</v>
      </c>
      <c r="L141">
        <f t="shared" si="9"/>
        <v>0</v>
      </c>
      <c r="M141"/>
      <c r="N141">
        <v>0</v>
      </c>
      <c r="O141"/>
      <c r="P141"/>
      <c r="Q141"/>
      <c r="R141"/>
      <c r="S141">
        <f t="shared" si="10"/>
        <v>0</v>
      </c>
      <c r="T141"/>
      <c r="U141"/>
      <c r="V141"/>
      <c r="W141"/>
      <c r="Z141" s="1">
        <f t="shared" si="11"/>
        <v>0</v>
      </c>
    </row>
    <row r="142" spans="1:26" ht="24.95" customHeight="1" x14ac:dyDescent="0.25">
      <c r="A142"/>
      <c r="B142"/>
      <c r="C142" t="s">
        <v>1122</v>
      </c>
      <c r="D142" s="2" t="s">
        <v>1863</v>
      </c>
      <c r="E142" s="2"/>
      <c r="F142" t="s">
        <v>255</v>
      </c>
      <c r="G142">
        <v>15.747350689172745</v>
      </c>
      <c r="H142">
        <v>0</v>
      </c>
      <c r="I142">
        <f t="shared" si="6"/>
        <v>0</v>
      </c>
      <c r="J142">
        <f t="shared" si="7"/>
        <v>0</v>
      </c>
      <c r="K142">
        <f t="shared" si="8"/>
        <v>0</v>
      </c>
      <c r="L142">
        <f t="shared" si="9"/>
        <v>0</v>
      </c>
      <c r="M142"/>
      <c r="N142">
        <v>0</v>
      </c>
      <c r="O142"/>
      <c r="P142"/>
      <c r="Q142"/>
      <c r="R142"/>
      <c r="S142">
        <f t="shared" si="10"/>
        <v>0</v>
      </c>
      <c r="T142"/>
      <c r="U142"/>
      <c r="V142"/>
      <c r="W142"/>
      <c r="Z142" s="1">
        <f t="shared" si="11"/>
        <v>0</v>
      </c>
    </row>
    <row r="143" spans="1:26" ht="24.95" customHeight="1" x14ac:dyDescent="0.25">
      <c r="A143"/>
      <c r="B143"/>
      <c r="C143" t="s">
        <v>1124</v>
      </c>
      <c r="D143" s="2" t="s">
        <v>1865</v>
      </c>
      <c r="E143" s="2"/>
      <c r="F143" t="s">
        <v>218</v>
      </c>
      <c r="G143">
        <v>1</v>
      </c>
      <c r="H143">
        <v>0</v>
      </c>
      <c r="I143">
        <f t="shared" si="6"/>
        <v>0</v>
      </c>
      <c r="J143">
        <f t="shared" si="7"/>
        <v>0</v>
      </c>
      <c r="K143">
        <f t="shared" si="8"/>
        <v>0</v>
      </c>
      <c r="L143">
        <f t="shared" si="9"/>
        <v>0</v>
      </c>
      <c r="M143"/>
      <c r="N143">
        <v>0</v>
      </c>
      <c r="O143"/>
      <c r="P143"/>
      <c r="Q143"/>
      <c r="R143"/>
      <c r="S143">
        <f t="shared" si="10"/>
        <v>0</v>
      </c>
      <c r="T143"/>
      <c r="U143"/>
      <c r="V143"/>
      <c r="W143"/>
      <c r="Z143" s="1">
        <f t="shared" si="11"/>
        <v>0</v>
      </c>
    </row>
    <row r="144" spans="1:26" ht="24.95" customHeight="1" x14ac:dyDescent="0.25">
      <c r="A144"/>
      <c r="B144"/>
      <c r="C144" t="s">
        <v>1126</v>
      </c>
      <c r="D144" s="2" t="s">
        <v>1867</v>
      </c>
      <c r="E144" s="2"/>
      <c r="F144" t="s">
        <v>218</v>
      </c>
      <c r="G144">
        <v>1</v>
      </c>
      <c r="H144">
        <v>0</v>
      </c>
      <c r="I144">
        <f t="shared" si="6"/>
        <v>0</v>
      </c>
      <c r="J144">
        <f t="shared" si="7"/>
        <v>0</v>
      </c>
      <c r="K144">
        <f t="shared" si="8"/>
        <v>0</v>
      </c>
      <c r="L144">
        <f t="shared" si="9"/>
        <v>0</v>
      </c>
      <c r="M144"/>
      <c r="N144">
        <v>0</v>
      </c>
      <c r="O144"/>
      <c r="P144"/>
      <c r="Q144"/>
      <c r="R144"/>
      <c r="S144">
        <f t="shared" si="10"/>
        <v>0</v>
      </c>
      <c r="T144"/>
      <c r="U144"/>
      <c r="V144"/>
      <c r="W144"/>
      <c r="Z144" s="1">
        <f t="shared" si="11"/>
        <v>0</v>
      </c>
    </row>
    <row r="145" spans="1:26" ht="24.95" customHeight="1" x14ac:dyDescent="0.25">
      <c r="A145"/>
      <c r="B145"/>
      <c r="C145" t="s">
        <v>1128</v>
      </c>
      <c r="D145" s="2" t="s">
        <v>1869</v>
      </c>
      <c r="E145" s="2"/>
      <c r="F145" t="s">
        <v>402</v>
      </c>
      <c r="G145">
        <v>1</v>
      </c>
      <c r="H145">
        <v>0</v>
      </c>
      <c r="I145">
        <f t="shared" si="6"/>
        <v>0</v>
      </c>
      <c r="J145">
        <f t="shared" si="7"/>
        <v>0</v>
      </c>
      <c r="K145">
        <f t="shared" si="8"/>
        <v>0</v>
      </c>
      <c r="L145">
        <f t="shared" si="9"/>
        <v>0</v>
      </c>
      <c r="M145"/>
      <c r="N145">
        <v>0</v>
      </c>
      <c r="O145"/>
      <c r="P145"/>
      <c r="Q145"/>
      <c r="R145"/>
      <c r="S145">
        <f t="shared" si="10"/>
        <v>0</v>
      </c>
      <c r="T145"/>
      <c r="U145"/>
      <c r="V145"/>
      <c r="W145"/>
      <c r="Z145" s="1">
        <f t="shared" si="11"/>
        <v>0</v>
      </c>
    </row>
    <row r="146" spans="1:26" ht="24.95" customHeight="1" x14ac:dyDescent="0.25">
      <c r="A146"/>
      <c r="B146"/>
      <c r="C146" t="s">
        <v>1130</v>
      </c>
      <c r="D146" s="2" t="s">
        <v>1871</v>
      </c>
      <c r="E146" s="2"/>
      <c r="F146" t="s">
        <v>402</v>
      </c>
      <c r="G146">
        <v>1</v>
      </c>
      <c r="H146">
        <v>0</v>
      </c>
      <c r="I146">
        <f t="shared" si="6"/>
        <v>0</v>
      </c>
      <c r="J146">
        <f t="shared" si="7"/>
        <v>0</v>
      </c>
      <c r="K146">
        <f t="shared" si="8"/>
        <v>0</v>
      </c>
      <c r="L146">
        <f t="shared" si="9"/>
        <v>0</v>
      </c>
      <c r="M146"/>
      <c r="N146">
        <v>0</v>
      </c>
      <c r="O146"/>
      <c r="P146"/>
      <c r="Q146"/>
      <c r="R146"/>
      <c r="S146">
        <f t="shared" si="10"/>
        <v>0</v>
      </c>
      <c r="T146"/>
      <c r="U146"/>
      <c r="V146"/>
      <c r="W146"/>
      <c r="Z146" s="1">
        <f t="shared" si="11"/>
        <v>0</v>
      </c>
    </row>
    <row r="147" spans="1:26" ht="24.95" customHeight="1" x14ac:dyDescent="0.25">
      <c r="A147"/>
      <c r="B147"/>
      <c r="C147" t="s">
        <v>1132</v>
      </c>
      <c r="D147" s="2" t="s">
        <v>1873</v>
      </c>
      <c r="E147" s="2"/>
      <c r="F147" t="s">
        <v>406</v>
      </c>
      <c r="G147">
        <v>10</v>
      </c>
      <c r="H147">
        <v>0</v>
      </c>
      <c r="I147">
        <f t="shared" si="6"/>
        <v>0</v>
      </c>
      <c r="J147">
        <f t="shared" si="7"/>
        <v>0</v>
      </c>
      <c r="K147">
        <f t="shared" si="8"/>
        <v>0</v>
      </c>
      <c r="L147">
        <f t="shared" si="9"/>
        <v>0</v>
      </c>
      <c r="M147"/>
      <c r="N147">
        <v>0</v>
      </c>
      <c r="O147"/>
      <c r="P147"/>
      <c r="Q147"/>
      <c r="R147"/>
      <c r="S147">
        <f t="shared" si="10"/>
        <v>0</v>
      </c>
      <c r="T147"/>
      <c r="U147"/>
      <c r="V147"/>
      <c r="W147"/>
      <c r="Z147" s="1">
        <f t="shared" si="11"/>
        <v>0</v>
      </c>
    </row>
    <row r="148" spans="1:26" ht="24.95" customHeight="1" x14ac:dyDescent="0.25">
      <c r="A148"/>
      <c r="B148"/>
      <c r="C148" t="s">
        <v>1134</v>
      </c>
      <c r="D148" s="2" t="s">
        <v>1874</v>
      </c>
      <c r="E148" s="2"/>
      <c r="F148" t="s">
        <v>218</v>
      </c>
      <c r="G148">
        <v>1</v>
      </c>
      <c r="H148">
        <v>0</v>
      </c>
      <c r="I148">
        <f t="shared" si="6"/>
        <v>0</v>
      </c>
      <c r="J148">
        <f t="shared" si="7"/>
        <v>0</v>
      </c>
      <c r="K148">
        <f t="shared" si="8"/>
        <v>0</v>
      </c>
      <c r="L148">
        <f t="shared" si="9"/>
        <v>0</v>
      </c>
      <c r="M148"/>
      <c r="N148">
        <v>0</v>
      </c>
      <c r="O148"/>
      <c r="P148"/>
      <c r="Q148"/>
      <c r="R148"/>
      <c r="S148">
        <f t="shared" si="10"/>
        <v>0</v>
      </c>
      <c r="T148"/>
      <c r="U148"/>
      <c r="V148"/>
      <c r="W148"/>
      <c r="Z148" s="1">
        <f t="shared" si="11"/>
        <v>0</v>
      </c>
    </row>
    <row r="149" spans="1:26" ht="24.95" customHeight="1" x14ac:dyDescent="0.25">
      <c r="A149"/>
      <c r="B149"/>
      <c r="C149" t="s">
        <v>1191</v>
      </c>
      <c r="D149" s="2" t="s">
        <v>1934</v>
      </c>
      <c r="E149" s="2"/>
      <c r="F149" t="s">
        <v>218</v>
      </c>
      <c r="G149">
        <v>1</v>
      </c>
      <c r="H149">
        <v>0</v>
      </c>
      <c r="I149">
        <f t="shared" ref="I149:I180" si="12">ROUND(G149*(H149),2)</f>
        <v>0</v>
      </c>
      <c r="J149">
        <f t="shared" si="7"/>
        <v>0</v>
      </c>
      <c r="K149">
        <f t="shared" si="8"/>
        <v>0</v>
      </c>
      <c r="L149">
        <f t="shared" si="9"/>
        <v>0</v>
      </c>
      <c r="M149"/>
      <c r="N149">
        <v>0</v>
      </c>
      <c r="O149"/>
      <c r="P149"/>
      <c r="Q149"/>
      <c r="R149"/>
      <c r="S149">
        <f t="shared" si="10"/>
        <v>0</v>
      </c>
      <c r="T149"/>
      <c r="U149"/>
      <c r="V149"/>
      <c r="W149"/>
      <c r="Z149" s="1">
        <f t="shared" si="11"/>
        <v>0</v>
      </c>
    </row>
    <row r="150" spans="1:26" ht="24.95" customHeight="1" x14ac:dyDescent="0.25">
      <c r="A150"/>
      <c r="B150"/>
      <c r="C150" t="s">
        <v>1187</v>
      </c>
      <c r="D150" s="2" t="s">
        <v>1935</v>
      </c>
      <c r="E150" s="2"/>
      <c r="F150" t="s">
        <v>218</v>
      </c>
      <c r="G150">
        <v>2</v>
      </c>
      <c r="H150">
        <v>0</v>
      </c>
      <c r="I150">
        <f t="shared" si="12"/>
        <v>0</v>
      </c>
      <c r="J150">
        <f t="shared" si="7"/>
        <v>0</v>
      </c>
      <c r="K150">
        <f t="shared" si="8"/>
        <v>0</v>
      </c>
      <c r="L150">
        <f t="shared" si="9"/>
        <v>0</v>
      </c>
      <c r="M150"/>
      <c r="N150">
        <v>0</v>
      </c>
      <c r="O150"/>
      <c r="P150"/>
      <c r="Q150"/>
      <c r="R150"/>
      <c r="S150">
        <f t="shared" si="10"/>
        <v>0</v>
      </c>
      <c r="T150"/>
      <c r="U150"/>
      <c r="V150"/>
      <c r="W150"/>
      <c r="Z150" s="1">
        <f t="shared" si="11"/>
        <v>0</v>
      </c>
    </row>
    <row r="151" spans="1:26" ht="24.95" customHeight="1" x14ac:dyDescent="0.25">
      <c r="A151"/>
      <c r="B151"/>
      <c r="C151" t="s">
        <v>1936</v>
      </c>
      <c r="D151" s="2" t="s">
        <v>1937</v>
      </c>
      <c r="E151" s="2"/>
      <c r="F151" t="s">
        <v>218</v>
      </c>
      <c r="G151">
        <v>2</v>
      </c>
      <c r="H151">
        <v>0</v>
      </c>
      <c r="I151">
        <f t="shared" si="12"/>
        <v>0</v>
      </c>
      <c r="J151">
        <f t="shared" si="7"/>
        <v>0</v>
      </c>
      <c r="K151">
        <f t="shared" si="8"/>
        <v>0</v>
      </c>
      <c r="L151">
        <f t="shared" si="9"/>
        <v>0</v>
      </c>
      <c r="M151"/>
      <c r="N151">
        <v>0</v>
      </c>
      <c r="O151"/>
      <c r="P151"/>
      <c r="Q151"/>
      <c r="R151"/>
      <c r="S151">
        <f t="shared" si="10"/>
        <v>0</v>
      </c>
      <c r="T151"/>
      <c r="U151"/>
      <c r="V151"/>
      <c r="W151"/>
      <c r="Z151" s="1">
        <f t="shared" si="11"/>
        <v>0</v>
      </c>
    </row>
    <row r="152" spans="1:26" ht="7.5" customHeight="1" x14ac:dyDescent="0.25">
      <c r="A152"/>
      <c r="B152"/>
      <c r="C152"/>
      <c r="D152" s="2"/>
      <c r="E152" s="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1:26" ht="24.95" customHeight="1" x14ac:dyDescent="0.25">
      <c r="A153"/>
      <c r="B153"/>
      <c r="C153" t="s">
        <v>1266</v>
      </c>
      <c r="D153" s="2" t="s">
        <v>1317</v>
      </c>
      <c r="E153" s="2"/>
      <c r="F153" t="s">
        <v>255</v>
      </c>
      <c r="G153">
        <v>100</v>
      </c>
      <c r="H153">
        <v>0</v>
      </c>
      <c r="I153">
        <f>ROUND(G153*(H153),2)</f>
        <v>0</v>
      </c>
      <c r="J153">
        <f>ROUND(G153*(N153),2)</f>
        <v>0</v>
      </c>
      <c r="K153">
        <f>ROUND(G153*(O153),2)</f>
        <v>0</v>
      </c>
      <c r="L153">
        <f>ROUND(G153*(H153),2)</f>
        <v>0</v>
      </c>
      <c r="M153"/>
      <c r="N153">
        <v>0</v>
      </c>
      <c r="O153"/>
      <c r="P153"/>
      <c r="Q153"/>
      <c r="R153"/>
      <c r="S153">
        <f>ROUND(G153*(P153),3)</f>
        <v>0</v>
      </c>
      <c r="T153"/>
      <c r="U153"/>
      <c r="V153"/>
      <c r="W153"/>
      <c r="Z153" s="1">
        <f>0.058844*POWER(I153,0.952797)</f>
        <v>0</v>
      </c>
    </row>
    <row r="154" spans="1:26" x14ac:dyDescent="0.25">
      <c r="A154"/>
      <c r="B154"/>
      <c r="C154">
        <v>2</v>
      </c>
      <c r="D154" s="2" t="s">
        <v>87</v>
      </c>
      <c r="E154" s="2"/>
      <c r="F154"/>
      <c r="G154"/>
      <c r="H154"/>
      <c r="I154">
        <f>ROUND((SUM(I84:I153))/1,2)</f>
        <v>0</v>
      </c>
      <c r="J154"/>
      <c r="K154"/>
      <c r="L154">
        <f>ROUND((SUM(L84:L153))/1,2)</f>
        <v>0</v>
      </c>
      <c r="M154">
        <f>ROUND((SUM(M84:M153))/1,2)</f>
        <v>0</v>
      </c>
      <c r="N154"/>
      <c r="O154"/>
      <c r="P154"/>
      <c r="Q154"/>
      <c r="R154"/>
      <c r="S154">
        <f>ROUND((SUM(S84:S153))/1,2)</f>
        <v>0</v>
      </c>
      <c r="T154"/>
      <c r="U154"/>
      <c r="V154">
        <f>ROUND((SUM(V84:V153))/1,2)</f>
        <v>0</v>
      </c>
      <c r="W154"/>
      <c r="X154"/>
      <c r="Y154"/>
      <c r="Z154"/>
    </row>
    <row r="155" spans="1:26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1:26" x14ac:dyDescent="0.25">
      <c r="A156"/>
      <c r="B156"/>
      <c r="C156" t="s">
        <v>403</v>
      </c>
      <c r="D156" s="2" t="s">
        <v>393</v>
      </c>
      <c r="E156" s="2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24.95" customHeight="1" x14ac:dyDescent="0.25">
      <c r="A157"/>
      <c r="B157"/>
      <c r="C157" t="s">
        <v>1270</v>
      </c>
      <c r="D157" s="2" t="s">
        <v>1323</v>
      </c>
      <c r="E157" s="2"/>
      <c r="F157" t="s">
        <v>406</v>
      </c>
      <c r="G157">
        <v>20</v>
      </c>
      <c r="H157">
        <v>0</v>
      </c>
      <c r="I157">
        <f>ROUND(G157*(H157),2)</f>
        <v>0</v>
      </c>
      <c r="J157">
        <f>ROUND(G157*(N157),2)</f>
        <v>0</v>
      </c>
      <c r="K157">
        <f>ROUND(G157*(O157),2)</f>
        <v>0</v>
      </c>
      <c r="L157">
        <f>ROUND(G157*(H157),2)</f>
        <v>0</v>
      </c>
      <c r="M157"/>
      <c r="N157">
        <v>0</v>
      </c>
      <c r="O157"/>
      <c r="P157"/>
      <c r="Q157"/>
      <c r="R157"/>
      <c r="S157">
        <f>ROUND(G157*(P157),3)</f>
        <v>0</v>
      </c>
      <c r="T157"/>
      <c r="U157"/>
      <c r="V157"/>
      <c r="W157"/>
      <c r="Z157" s="1">
        <f>0.058844*POWER(I157,0.952797)</f>
        <v>0</v>
      </c>
    </row>
    <row r="158" spans="1:26" x14ac:dyDescent="0.25">
      <c r="A158"/>
      <c r="B158"/>
      <c r="C158" t="s">
        <v>8</v>
      </c>
      <c r="D158" s="2" t="s">
        <v>393</v>
      </c>
      <c r="E158" s="2"/>
      <c r="F158"/>
      <c r="G158"/>
      <c r="H158"/>
      <c r="I158">
        <f>ROUND((SUM(I156:I157))/1,2)</f>
        <v>0</v>
      </c>
      <c r="J158"/>
      <c r="K158"/>
      <c r="L158">
        <f>ROUND((SUM(L156:L157))/1,2)</f>
        <v>0</v>
      </c>
      <c r="M158">
        <f>ROUND((SUM(M156:M157))/1,2)</f>
        <v>0</v>
      </c>
      <c r="N158"/>
      <c r="O158"/>
      <c r="P158"/>
      <c r="Q158"/>
      <c r="R158"/>
      <c r="S158">
        <f>ROUND((SUM(S156:S157))/1,2)</f>
        <v>0</v>
      </c>
      <c r="T158"/>
      <c r="U158"/>
      <c r="V158">
        <f>ROUND((SUM(V156:V157))/1,2)</f>
        <v>0</v>
      </c>
      <c r="W158"/>
    </row>
    <row r="159" spans="1:26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1:26" x14ac:dyDescent="0.25">
      <c r="A160"/>
      <c r="B160"/>
      <c r="C160"/>
      <c r="D160" s="2" t="s">
        <v>85</v>
      </c>
      <c r="E160" s="2"/>
      <c r="F160"/>
      <c r="G160"/>
      <c r="H160"/>
      <c r="I160">
        <f>ROUND((SUM(I76:I159))/2,2)</f>
        <v>0</v>
      </c>
      <c r="J160"/>
      <c r="K160"/>
      <c r="L160">
        <f>ROUND((SUM(L76:L159))/2,2)</f>
        <v>0</v>
      </c>
      <c r="M160">
        <f>ROUND((SUM(M76:M159))/2,2)</f>
        <v>0</v>
      </c>
      <c r="N160"/>
      <c r="O160"/>
      <c r="P160"/>
      <c r="Q160"/>
      <c r="R160"/>
      <c r="S160">
        <f>ROUND((SUM(S76:S159))/2,2)</f>
        <v>0</v>
      </c>
      <c r="T160"/>
      <c r="U160"/>
      <c r="V160">
        <f>ROUND((SUM(V76:V159))/2,2)</f>
        <v>0</v>
      </c>
      <c r="W160"/>
    </row>
    <row r="161" spans="1:26" x14ac:dyDescent="0.25">
      <c r="A161"/>
      <c r="B161"/>
      <c r="C161"/>
      <c r="D161" s="2" t="s">
        <v>107</v>
      </c>
      <c r="E161" s="2"/>
      <c r="F161"/>
      <c r="G161"/>
      <c r="H161"/>
      <c r="I161">
        <f>ROUND((SUM(I76:I160))/3,2)</f>
        <v>0</v>
      </c>
      <c r="J161"/>
      <c r="K161">
        <f>ROUND((SUM(K76:K160))/3,2)</f>
        <v>0</v>
      </c>
      <c r="L161">
        <f>ROUND((SUM(L76:L160))/3,2)</f>
        <v>0</v>
      </c>
      <c r="M161">
        <f>ROUND((SUM(M76:M160))/3,2)</f>
        <v>0</v>
      </c>
      <c r="N161"/>
      <c r="O161"/>
      <c r="P161"/>
      <c r="Q161"/>
      <c r="R161"/>
      <c r="S161">
        <f>ROUND((SUM(S76:S160))/3,2)</f>
        <v>0</v>
      </c>
      <c r="T161"/>
      <c r="U161"/>
      <c r="V161">
        <f>ROUND((SUM(V76:V160))/3,2)</f>
        <v>0</v>
      </c>
      <c r="W161"/>
      <c r="Z161" s="1">
        <f>(SUM(Z76:Z160))</f>
        <v>0</v>
      </c>
    </row>
  </sheetData>
  <mergeCells count="129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65:V65"/>
    <mergeCell ref="H1:I1"/>
    <mergeCell ref="B67:E67"/>
    <mergeCell ref="B68:E68"/>
    <mergeCell ref="B69:E69"/>
    <mergeCell ref="I67:P67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D82:E82"/>
    <mergeCell ref="D84:E84"/>
    <mergeCell ref="D85:E85"/>
    <mergeCell ref="D86:E86"/>
    <mergeCell ref="D87:E87"/>
    <mergeCell ref="D88:E88"/>
    <mergeCell ref="D76:E76"/>
    <mergeCell ref="D77:E77"/>
    <mergeCell ref="D78:E78"/>
    <mergeCell ref="D79:E79"/>
    <mergeCell ref="D80:E80"/>
    <mergeCell ref="D81:E81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107:E107"/>
    <mergeCell ref="D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119:E119"/>
    <mergeCell ref="D120:E120"/>
    <mergeCell ref="D121:E121"/>
    <mergeCell ref="D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31:E131"/>
    <mergeCell ref="D132:E132"/>
    <mergeCell ref="D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D130:E130"/>
    <mergeCell ref="D143:E143"/>
    <mergeCell ref="D144:E144"/>
    <mergeCell ref="D145:E145"/>
    <mergeCell ref="D146:E146"/>
    <mergeCell ref="D147:E147"/>
    <mergeCell ref="D148:E148"/>
    <mergeCell ref="D137:E137"/>
    <mergeCell ref="D138:E138"/>
    <mergeCell ref="D139:E139"/>
    <mergeCell ref="D140:E140"/>
    <mergeCell ref="D141:E141"/>
    <mergeCell ref="D142:E142"/>
    <mergeCell ref="D156:E156"/>
    <mergeCell ref="D157:E157"/>
    <mergeCell ref="D158:E158"/>
    <mergeCell ref="D160:E160"/>
    <mergeCell ref="D161:E161"/>
    <mergeCell ref="D149:E149"/>
    <mergeCell ref="D150:E150"/>
    <mergeCell ref="D151:E151"/>
    <mergeCell ref="D152:E152"/>
    <mergeCell ref="D153:E153"/>
    <mergeCell ref="D154:E154"/>
  </mergeCells>
  <hyperlinks>
    <hyperlink ref="B1:C1" location="A2:A2" tooltip="Klikni na prechod ku Kryciemu listu..." display="Krycí list rozpočtu" xr:uid="{00000000-0004-0000-0A00-000000000000}"/>
    <hyperlink ref="E1:F1" location="A54:A54" tooltip="Klikni na prechod ku rekapitulácii..." display="Rekapitulácia rozpočtu" xr:uid="{00000000-0004-0000-0A00-000001000000}"/>
    <hyperlink ref="H1:I1" location="B75:B75" tooltip="Klikni na prechod ku Rozpočet..." display="Rozpočet" xr:uid="{00000000-0004-0000-0A00-0000020000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ZŠ Medzilaborecká 112020 korekcie / SO02 EPS</oddHeader>
    <oddFooter>&amp;RStrana &amp;P z &amp;N    &amp;L&amp;7Spracované systémom Systematic® Kalkulus, tel.: 051 77 10 585</oddFooter>
  </headerFooter>
  <rowBreaks count="2" manualBreakCount="2">
    <brk id="40" max="16383" man="1"/>
    <brk id="6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223"/>
  <sheetViews>
    <sheetView workbookViewId="0">
      <pane ySplit="1" topLeftCell="A73" activePane="bottomLeft" state="frozen"/>
      <selection pane="bottomLeft" activeCell="D214" sqref="D214:E214"/>
    </sheetView>
  </sheetViews>
  <sheetFormatPr defaultColWidth="0" defaultRowHeight="15" x14ac:dyDescent="0.25"/>
  <cols>
    <col min="1" max="1" width="1.7109375" style="1" customWidth="1"/>
    <col min="2" max="2" width="4.7109375" style="1" customWidth="1"/>
    <col min="3" max="3" width="12.7109375" style="1" customWidth="1"/>
    <col min="4" max="5" width="22.7109375" style="1" customWidth="1"/>
    <col min="6" max="7" width="9.7109375" style="1" customWidth="1"/>
    <col min="8" max="9" width="12.7109375" style="1" customWidth="1"/>
    <col min="10" max="10" width="10.7109375" style="1" hidden="1" customWidth="1"/>
    <col min="11" max="15" width="0" style="1" hidden="1" customWidth="1"/>
    <col min="16" max="16" width="9.7109375" style="1" customWidth="1"/>
    <col min="17" max="18" width="0" style="1" hidden="1" customWidth="1"/>
    <col min="19" max="19" width="7.7109375" style="1" customWidth="1"/>
    <col min="20" max="21" width="0" style="1" hidden="1" customWidth="1"/>
    <col min="22" max="22" width="7.7109375" style="1" customWidth="1"/>
    <col min="23" max="23" width="2.7109375" style="1" customWidth="1"/>
    <col min="24" max="26" width="0" style="1" hidden="1" customWidth="1"/>
    <col min="27" max="27" width="9.140625" style="1" hidden="1" customWidth="1"/>
  </cols>
  <sheetData>
    <row r="1" spans="1:23" ht="35.1" customHeight="1" x14ac:dyDescent="0.25">
      <c r="A1"/>
      <c r="B1" s="2" t="s">
        <v>36</v>
      </c>
      <c r="C1" s="2"/>
      <c r="D1"/>
      <c r="E1" s="2" t="s">
        <v>0</v>
      </c>
      <c r="F1" s="2"/>
      <c r="G1"/>
      <c r="H1" s="2" t="s">
        <v>108</v>
      </c>
      <c r="I1" s="2"/>
      <c r="J1"/>
      <c r="K1"/>
      <c r="L1"/>
      <c r="M1"/>
      <c r="N1"/>
      <c r="O1"/>
      <c r="P1"/>
      <c r="Q1"/>
      <c r="R1"/>
      <c r="S1"/>
      <c r="T1"/>
      <c r="U1"/>
      <c r="V1"/>
      <c r="W1">
        <v>30.126000000000001</v>
      </c>
    </row>
    <row r="2" spans="1:23" ht="35.1" customHeight="1" x14ac:dyDescent="0.25">
      <c r="A2"/>
      <c r="B2" s="2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</row>
    <row r="3" spans="1:23" ht="18" customHeight="1" x14ac:dyDescent="0.25">
      <c r="A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/>
    </row>
    <row r="4" spans="1:23" ht="18" customHeight="1" x14ac:dyDescent="0.25">
      <c r="A4"/>
      <c r="B4" t="s">
        <v>1355</v>
      </c>
      <c r="C4"/>
      <c r="D4"/>
      <c r="E4"/>
      <c r="F4" t="s">
        <v>39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8" customHeight="1" x14ac:dyDescent="0.25">
      <c r="A5"/>
      <c r="B5" t="s">
        <v>1938</v>
      </c>
      <c r="C5"/>
      <c r="D5"/>
      <c r="E5"/>
      <c r="F5" t="s">
        <v>40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8" customHeight="1" x14ac:dyDescent="0.25">
      <c r="A6"/>
      <c r="B6" t="s">
        <v>41</v>
      </c>
      <c r="C6"/>
      <c r="D6" t="s">
        <v>42</v>
      </c>
      <c r="E6"/>
      <c r="F6" t="s">
        <v>43</v>
      </c>
      <c r="G6" t="s">
        <v>44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20.100000000000001" customHeight="1" x14ac:dyDescent="0.25">
      <c r="A7"/>
      <c r="B7" s="2" t="s">
        <v>45</v>
      </c>
      <c r="C7" s="2"/>
      <c r="D7" s="2"/>
      <c r="E7" s="2"/>
      <c r="F7" s="2"/>
      <c r="G7" s="2"/>
      <c r="H7" s="2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8" customHeight="1" x14ac:dyDescent="0.25">
      <c r="A8"/>
      <c r="B8" t="s">
        <v>48</v>
      </c>
      <c r="C8"/>
      <c r="D8"/>
      <c r="E8"/>
      <c r="F8" t="s">
        <v>49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20.100000000000001" customHeight="1" x14ac:dyDescent="0.25">
      <c r="A9"/>
      <c r="B9" s="2" t="s">
        <v>46</v>
      </c>
      <c r="C9" s="2"/>
      <c r="D9" s="2"/>
      <c r="E9" s="2"/>
      <c r="F9" s="2"/>
      <c r="G9" s="2"/>
      <c r="H9" s="2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8" customHeight="1" x14ac:dyDescent="0.25">
      <c r="A10"/>
      <c r="B10" t="s">
        <v>51</v>
      </c>
      <c r="C10"/>
      <c r="D10"/>
      <c r="E10"/>
      <c r="F10" t="s">
        <v>52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0.100000000000001" customHeight="1" x14ac:dyDescent="0.25">
      <c r="A11"/>
      <c r="B11" s="2" t="s">
        <v>47</v>
      </c>
      <c r="C11" s="2"/>
      <c r="D11" s="2"/>
      <c r="E11" s="2"/>
      <c r="F11" s="2"/>
      <c r="G11" s="2"/>
      <c r="H11" s="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8" customHeight="1" x14ac:dyDescent="0.25">
      <c r="A12"/>
      <c r="B12" t="s">
        <v>50</v>
      </c>
      <c r="C12"/>
      <c r="D12"/>
      <c r="E12"/>
      <c r="F12" t="s">
        <v>49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8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8" customHeight="1" x14ac:dyDescent="0.25">
      <c r="A14"/>
      <c r="B14" t="s">
        <v>6</v>
      </c>
      <c r="C14" t="s">
        <v>74</v>
      </c>
      <c r="D14" t="s">
        <v>75</v>
      </c>
      <c r="E14" t="s">
        <v>76</v>
      </c>
      <c r="F14" s="2" t="s">
        <v>58</v>
      </c>
      <c r="G14" s="2"/>
      <c r="H14" s="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8" customHeight="1" x14ac:dyDescent="0.25">
      <c r="A15"/>
      <c r="B15" t="s">
        <v>53</v>
      </c>
      <c r="C15">
        <f>'SO 7405'!E59</f>
        <v>0</v>
      </c>
      <c r="D15">
        <f>'SO 7405'!F59</f>
        <v>0</v>
      </c>
      <c r="E15">
        <f>'SO 7405'!G59</f>
        <v>0</v>
      </c>
      <c r="F15" s="2" t="s">
        <v>59</v>
      </c>
      <c r="G15" s="2"/>
      <c r="H15" s="2"/>
      <c r="I15"/>
      <c r="J15"/>
      <c r="K15"/>
      <c r="L15"/>
      <c r="M15"/>
      <c r="N15"/>
      <c r="O15"/>
      <c r="P15">
        <v>0</v>
      </c>
      <c r="Q15"/>
      <c r="R15"/>
      <c r="S15"/>
      <c r="T15"/>
      <c r="U15"/>
      <c r="V15"/>
      <c r="W15"/>
    </row>
    <row r="16" spans="1:23" ht="18" customHeight="1" x14ac:dyDescent="0.25">
      <c r="A16"/>
      <c r="B16" t="s">
        <v>54</v>
      </c>
      <c r="C16"/>
      <c r="D16"/>
      <c r="E16"/>
      <c r="F16" s="2" t="s">
        <v>60</v>
      </c>
      <c r="G16" s="2"/>
      <c r="H16" s="2"/>
      <c r="I16"/>
      <c r="J16"/>
      <c r="K16"/>
      <c r="L16"/>
      <c r="M16"/>
      <c r="N16"/>
      <c r="O16"/>
      <c r="P16">
        <f>(SUM(Z80:Z222))</f>
        <v>0</v>
      </c>
      <c r="Q16"/>
      <c r="R16"/>
      <c r="S16"/>
      <c r="T16"/>
      <c r="U16"/>
      <c r="V16"/>
      <c r="W16"/>
    </row>
    <row r="17" spans="1:26" ht="18" customHeight="1" x14ac:dyDescent="0.25">
      <c r="A17"/>
      <c r="B17" t="s">
        <v>55</v>
      </c>
      <c r="C17">
        <f>'SO 7405'!E63</f>
        <v>0</v>
      </c>
      <c r="D17">
        <f>'SO 7405'!F63</f>
        <v>0</v>
      </c>
      <c r="E17">
        <f>'SO 7405'!G63</f>
        <v>0</v>
      </c>
      <c r="F17" s="2" t="s">
        <v>61</v>
      </c>
      <c r="G17" s="2"/>
      <c r="H17" s="2"/>
      <c r="I17"/>
      <c r="J17"/>
      <c r="K17"/>
      <c r="L17"/>
      <c r="M17"/>
      <c r="N17"/>
      <c r="O17"/>
      <c r="P17">
        <v>0</v>
      </c>
      <c r="Q17"/>
      <c r="R17"/>
      <c r="S17"/>
      <c r="T17"/>
      <c r="U17"/>
      <c r="V17"/>
      <c r="W17"/>
    </row>
    <row r="18" spans="1:26" ht="18" customHeight="1" x14ac:dyDescent="0.25">
      <c r="A18"/>
      <c r="B18" t="s">
        <v>56</v>
      </c>
      <c r="C18"/>
      <c r="D18"/>
      <c r="E18"/>
      <c r="F18" s="2"/>
      <c r="G18" s="2"/>
      <c r="H18" s="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6" ht="18" customHeight="1" x14ac:dyDescent="0.25">
      <c r="A19"/>
      <c r="B19" t="s">
        <v>57</v>
      </c>
      <c r="C19"/>
      <c r="D19"/>
      <c r="E19">
        <f>SUM(E15:E18)</f>
        <v>0</v>
      </c>
      <c r="F19" s="2" t="s">
        <v>57</v>
      </c>
      <c r="G19" s="2"/>
      <c r="H19" s="2"/>
      <c r="I19"/>
      <c r="J19"/>
      <c r="K19"/>
      <c r="L19"/>
      <c r="M19"/>
      <c r="N19"/>
      <c r="O19"/>
      <c r="P19">
        <f>SUM(P15:P18)</f>
        <v>0</v>
      </c>
      <c r="Q19"/>
      <c r="R19"/>
      <c r="S19"/>
      <c r="T19"/>
      <c r="U19"/>
      <c r="V19"/>
      <c r="W19"/>
    </row>
    <row r="20" spans="1:26" ht="18" customHeight="1" x14ac:dyDescent="0.25">
      <c r="A20"/>
      <c r="B20" t="s">
        <v>67</v>
      </c>
      <c r="C20"/>
      <c r="D20"/>
      <c r="E20"/>
      <c r="F20" s="2" t="s">
        <v>67</v>
      </c>
      <c r="G20" s="2"/>
      <c r="H20" s="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6" ht="18" customHeight="1" x14ac:dyDescent="0.25">
      <c r="A21"/>
      <c r="B21" t="s">
        <v>68</v>
      </c>
      <c r="C21"/>
      <c r="D21"/>
      <c r="E21">
        <f>((E15*U22*0)+(E16*V22*0)+(E17*W22*0))/100</f>
        <v>0</v>
      </c>
      <c r="F21" s="2" t="s">
        <v>71</v>
      </c>
      <c r="G21" s="2"/>
      <c r="H21" s="2"/>
      <c r="I21"/>
      <c r="J21"/>
      <c r="K21"/>
      <c r="L21"/>
      <c r="M21"/>
      <c r="N21"/>
      <c r="O21"/>
      <c r="P21">
        <f>((E15*X22*0)+(E16*Y22*0)+(E17*Z22*0))/100</f>
        <v>0</v>
      </c>
      <c r="Q21"/>
      <c r="R21"/>
      <c r="S21"/>
      <c r="T21"/>
      <c r="U21"/>
      <c r="V21"/>
      <c r="W21"/>
    </row>
    <row r="22" spans="1:26" ht="18" customHeight="1" x14ac:dyDescent="0.25">
      <c r="A22"/>
      <c r="B22" t="s">
        <v>69</v>
      </c>
      <c r="C22"/>
      <c r="D22"/>
      <c r="E22">
        <f>((E15*U23*0)+(E16*V23*0)+(E17*W23*0))/100</f>
        <v>0</v>
      </c>
      <c r="F22" s="2" t="s">
        <v>72</v>
      </c>
      <c r="G22" s="2"/>
      <c r="H22" s="2"/>
      <c r="I22"/>
      <c r="J22"/>
      <c r="K22"/>
      <c r="L22"/>
      <c r="M22"/>
      <c r="N22"/>
      <c r="O22"/>
      <c r="P22">
        <f>((E15*X23*0)+(E16*Y23*0)+(E17*Z23*0))/100</f>
        <v>0</v>
      </c>
      <c r="Q22"/>
      <c r="R22"/>
      <c r="S22"/>
      <c r="T22"/>
      <c r="U22">
        <v>1</v>
      </c>
      <c r="V22">
        <v>1</v>
      </c>
      <c r="W22">
        <v>1</v>
      </c>
      <c r="X22" s="1">
        <v>1</v>
      </c>
      <c r="Y22" s="1">
        <v>1</v>
      </c>
      <c r="Z22" s="1">
        <v>1</v>
      </c>
    </row>
    <row r="23" spans="1:26" ht="18" customHeight="1" x14ac:dyDescent="0.25">
      <c r="A23"/>
      <c r="B23" t="s">
        <v>70</v>
      </c>
      <c r="C23"/>
      <c r="D23"/>
      <c r="E23">
        <f>((E15*U24*0)+(E16*V24*0)+(E17*W24*0))/100</f>
        <v>0</v>
      </c>
      <c r="F23" s="2" t="s">
        <v>73</v>
      </c>
      <c r="G23" s="2"/>
      <c r="H23" s="2"/>
      <c r="I23"/>
      <c r="J23"/>
      <c r="K23"/>
      <c r="L23"/>
      <c r="M23"/>
      <c r="N23"/>
      <c r="O23"/>
      <c r="P23">
        <f>((E15*X24*0)+(E16*Y24*0)+(E17*Z24*0))/100</f>
        <v>0</v>
      </c>
      <c r="Q23"/>
      <c r="R23"/>
      <c r="S23"/>
      <c r="T23"/>
      <c r="U23">
        <v>1</v>
      </c>
      <c r="V23">
        <v>1</v>
      </c>
      <c r="W23">
        <v>0</v>
      </c>
      <c r="X23" s="1">
        <v>1</v>
      </c>
      <c r="Y23" s="1">
        <v>1</v>
      </c>
      <c r="Z23" s="1">
        <v>1</v>
      </c>
    </row>
    <row r="24" spans="1:26" ht="18" customHeight="1" x14ac:dyDescent="0.25">
      <c r="A24"/>
      <c r="B24"/>
      <c r="C24"/>
      <c r="D24"/>
      <c r="E24"/>
      <c r="F24" s="2"/>
      <c r="G24" s="2"/>
      <c r="H24" s="2"/>
      <c r="I24"/>
      <c r="J24"/>
      <c r="K24"/>
      <c r="L24"/>
      <c r="M24"/>
      <c r="N24"/>
      <c r="O24"/>
      <c r="P24"/>
      <c r="Q24"/>
      <c r="R24"/>
      <c r="S24"/>
      <c r="T24"/>
      <c r="U24">
        <v>1</v>
      </c>
      <c r="V24">
        <v>1</v>
      </c>
      <c r="W24">
        <v>1</v>
      </c>
      <c r="X24" s="1">
        <v>1</v>
      </c>
      <c r="Y24" s="1">
        <v>1</v>
      </c>
      <c r="Z24" s="1">
        <v>0</v>
      </c>
    </row>
    <row r="25" spans="1:26" ht="18" customHeight="1" x14ac:dyDescent="0.25">
      <c r="A25"/>
      <c r="B25"/>
      <c r="C25"/>
      <c r="D25"/>
      <c r="E25"/>
      <c r="F25" s="2" t="s">
        <v>57</v>
      </c>
      <c r="G25" s="2"/>
      <c r="H25" s="2"/>
      <c r="I25"/>
      <c r="J25"/>
      <c r="K25"/>
      <c r="L25"/>
      <c r="M25"/>
      <c r="N25"/>
      <c r="O25"/>
      <c r="P25">
        <f>SUM(E21:E24)+SUM(P21:P24)</f>
        <v>0</v>
      </c>
      <c r="Q25"/>
      <c r="R25"/>
      <c r="S25"/>
      <c r="T25"/>
      <c r="U25"/>
      <c r="V25"/>
      <c r="W25"/>
    </row>
    <row r="26" spans="1:26" ht="18" customHeight="1" x14ac:dyDescent="0.25">
      <c r="A26"/>
      <c r="B26" t="s">
        <v>79</v>
      </c>
      <c r="C26"/>
      <c r="D26"/>
      <c r="E26"/>
      <c r="F26" s="2" t="s">
        <v>62</v>
      </c>
      <c r="G26" s="2"/>
      <c r="H26" s="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6" ht="18" customHeight="1" x14ac:dyDescent="0.25">
      <c r="A27"/>
      <c r="B27"/>
      <c r="C27"/>
      <c r="D27"/>
      <c r="E27"/>
      <c r="F27" s="2" t="s">
        <v>63</v>
      </c>
      <c r="G27" s="2"/>
      <c r="H27" s="2"/>
      <c r="I27"/>
      <c r="J27"/>
      <c r="K27"/>
      <c r="L27"/>
      <c r="M27"/>
      <c r="N27"/>
      <c r="O27"/>
      <c r="P27">
        <f>E19+P19+E25+P25</f>
        <v>0</v>
      </c>
      <c r="Q27"/>
      <c r="R27"/>
      <c r="S27"/>
      <c r="T27"/>
      <c r="U27"/>
      <c r="V27"/>
      <c r="W27"/>
    </row>
    <row r="28" spans="1:26" ht="18" customHeight="1" x14ac:dyDescent="0.25">
      <c r="A28"/>
      <c r="B28"/>
      <c r="C28"/>
      <c r="D28"/>
      <c r="E28"/>
      <c r="F28" s="2" t="s">
        <v>64</v>
      </c>
      <c r="G28" s="2"/>
      <c r="H28">
        <f>P27-SUM('SO 7405'!K80:'SO 7405'!K222)</f>
        <v>0</v>
      </c>
      <c r="I28"/>
      <c r="J28"/>
      <c r="K28"/>
      <c r="L28"/>
      <c r="M28"/>
      <c r="N28"/>
      <c r="O28"/>
      <c r="P28">
        <f>ROUND(((ROUND(H28,2)*20)*1/100),2)</f>
        <v>0</v>
      </c>
      <c r="Q28"/>
      <c r="R28"/>
      <c r="S28"/>
      <c r="T28"/>
      <c r="U28"/>
      <c r="V28"/>
      <c r="W28"/>
    </row>
    <row r="29" spans="1:26" ht="18" customHeight="1" x14ac:dyDescent="0.25">
      <c r="A29"/>
      <c r="B29"/>
      <c r="C29"/>
      <c r="D29"/>
      <c r="E29"/>
      <c r="F29" s="2" t="s">
        <v>65</v>
      </c>
      <c r="G29" s="2"/>
      <c r="H29">
        <f>SUM('SO 7405'!K80:'SO 7405'!K222)</f>
        <v>0</v>
      </c>
      <c r="I29"/>
      <c r="J29"/>
      <c r="K29"/>
      <c r="L29"/>
      <c r="M29"/>
      <c r="N29"/>
      <c r="O29"/>
      <c r="P29">
        <f>ROUND(((ROUND(H29,2)*0)/100),2)</f>
        <v>0</v>
      </c>
      <c r="Q29"/>
      <c r="R29"/>
      <c r="S29"/>
      <c r="T29"/>
      <c r="U29"/>
      <c r="V29"/>
      <c r="W29"/>
    </row>
    <row r="30" spans="1:26" ht="18" customHeight="1" x14ac:dyDescent="0.25">
      <c r="A30"/>
      <c r="B30"/>
      <c r="C30"/>
      <c r="D30"/>
      <c r="E30"/>
      <c r="F30" s="2" t="s">
        <v>66</v>
      </c>
      <c r="G30" s="2"/>
      <c r="H30"/>
      <c r="I30"/>
      <c r="J30"/>
      <c r="K30"/>
      <c r="L30"/>
      <c r="M30"/>
      <c r="N30"/>
      <c r="O30"/>
      <c r="P30">
        <f>SUM(P27:P29)</f>
        <v>0</v>
      </c>
      <c r="Q30"/>
      <c r="R30"/>
      <c r="S30"/>
      <c r="T30"/>
      <c r="U30"/>
      <c r="V30"/>
      <c r="W30"/>
    </row>
    <row r="31" spans="1:26" ht="18" customHeight="1" x14ac:dyDescent="0.25">
      <c r="A31"/>
      <c r="B31"/>
      <c r="C31"/>
      <c r="D31"/>
      <c r="E31"/>
      <c r="F31" s="2"/>
      <c r="G31" s="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6" ht="18" customHeight="1" x14ac:dyDescent="0.25">
      <c r="A32"/>
      <c r="B32" t="s">
        <v>77</v>
      </c>
      <c r="C32"/>
      <c r="D32"/>
      <c r="E32" t="s">
        <v>78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8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8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8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8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35.1" customHeight="1" x14ac:dyDescent="0.25">
      <c r="A44"/>
      <c r="B44" s="2" t="s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/>
    </row>
    <row r="45" spans="1:2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20.100000000000001" customHeight="1" x14ac:dyDescent="0.25">
      <c r="A46"/>
      <c r="B46" s="2" t="s">
        <v>45</v>
      </c>
      <c r="C46" s="2"/>
      <c r="D46" s="2"/>
      <c r="E46" s="2"/>
      <c r="F46" s="2" t="s">
        <v>42</v>
      </c>
      <c r="G46" s="2"/>
      <c r="H46" s="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20.100000000000001" customHeight="1" x14ac:dyDescent="0.25">
      <c r="A47"/>
      <c r="B47" s="2" t="s">
        <v>46</v>
      </c>
      <c r="C47" s="2"/>
      <c r="D47" s="2"/>
      <c r="E47" s="2"/>
      <c r="F47" s="2" t="s">
        <v>40</v>
      </c>
      <c r="G47" s="2"/>
      <c r="H47" s="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20.100000000000001" customHeight="1" x14ac:dyDescent="0.25">
      <c r="A48"/>
      <c r="B48" s="2" t="s">
        <v>47</v>
      </c>
      <c r="C48" s="2"/>
      <c r="D48" s="2"/>
      <c r="E48" s="2"/>
      <c r="F48" s="2" t="s">
        <v>83</v>
      </c>
      <c r="G48" s="2"/>
      <c r="H48" s="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6" ht="30" customHeight="1" x14ac:dyDescent="0.25">
      <c r="A49"/>
      <c r="B49" s="2" t="s">
        <v>1</v>
      </c>
      <c r="C49" s="2"/>
      <c r="D49" s="2"/>
      <c r="E49" s="2"/>
      <c r="F49" s="2"/>
      <c r="G49" s="2"/>
      <c r="H49" s="2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6" x14ac:dyDescent="0.25">
      <c r="A50"/>
      <c r="B50" t="s">
        <v>1355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6" x14ac:dyDescent="0.25">
      <c r="A51"/>
      <c r="B51" t="s">
        <v>1938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6" x14ac:dyDescent="0.25">
      <c r="A53"/>
      <c r="B53" t="s">
        <v>84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6" x14ac:dyDescent="0.25">
      <c r="A54"/>
      <c r="B54" s="2" t="s">
        <v>80</v>
      </c>
      <c r="C54" s="2"/>
      <c r="D54"/>
      <c r="E54" t="s">
        <v>74</v>
      </c>
      <c r="F54" t="s">
        <v>75</v>
      </c>
      <c r="G54" t="s">
        <v>57</v>
      </c>
      <c r="H54" t="s">
        <v>81</v>
      </c>
      <c r="I54" t="s">
        <v>82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6" x14ac:dyDescent="0.25">
      <c r="A55"/>
      <c r="B55" s="2" t="s">
        <v>85</v>
      </c>
      <c r="C55" s="2"/>
      <c r="D55" s="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 s="2" t="s">
        <v>86</v>
      </c>
      <c r="C56" s="2"/>
      <c r="D56" s="2"/>
      <c r="E56">
        <f>'SO 7405'!L109</f>
        <v>0</v>
      </c>
      <c r="F56">
        <f>'SO 7405'!M109</f>
        <v>0</v>
      </c>
      <c r="G56">
        <f>'SO 7405'!I109</f>
        <v>0</v>
      </c>
      <c r="H56">
        <f>'SO 7405'!S109</f>
        <v>0</v>
      </c>
      <c r="I56">
        <f>'SO 7405'!V109</f>
        <v>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 s="2" t="s">
        <v>87</v>
      </c>
      <c r="C57" s="2"/>
      <c r="D57" s="2"/>
      <c r="E57">
        <f>'SO 7405'!L207</f>
        <v>0</v>
      </c>
      <c r="F57">
        <f>'SO 7405'!M207</f>
        <v>0</v>
      </c>
      <c r="G57">
        <f>'SO 7405'!I207</f>
        <v>0</v>
      </c>
      <c r="H57">
        <f>'SO 7405'!S207</f>
        <v>0</v>
      </c>
      <c r="I57">
        <f>'SO 7405'!V207</f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 s="2" t="s">
        <v>393</v>
      </c>
      <c r="C58" s="2"/>
      <c r="D58" s="2"/>
      <c r="E58">
        <f>'SO 7405'!L212</f>
        <v>0</v>
      </c>
      <c r="F58">
        <f>'SO 7405'!M212</f>
        <v>0</v>
      </c>
      <c r="G58">
        <f>'SO 7405'!I212</f>
        <v>0</v>
      </c>
      <c r="H58">
        <f>'SO 7405'!S212</f>
        <v>0</v>
      </c>
      <c r="I58">
        <f>'SO 7405'!V212</f>
        <v>0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A59"/>
      <c r="B59" s="2" t="s">
        <v>85</v>
      </c>
      <c r="C59" s="2"/>
      <c r="D59" s="2"/>
      <c r="E59">
        <f>'SO 7405'!L214</f>
        <v>0</v>
      </c>
      <c r="F59">
        <f>'SO 7405'!M214</f>
        <v>0</v>
      </c>
      <c r="G59">
        <f>'SO 7405'!I214</f>
        <v>0</v>
      </c>
      <c r="H59">
        <f>'SO 7405'!S214</f>
        <v>0</v>
      </c>
      <c r="I59">
        <f>'SO 7405'!V214</f>
        <v>0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V60"/>
      <c r="W60"/>
    </row>
    <row r="61" spans="1:26" x14ac:dyDescent="0.25">
      <c r="A61"/>
      <c r="B61" s="2" t="s">
        <v>105</v>
      </c>
      <c r="C61" s="2"/>
      <c r="D61" s="2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/>
      <c r="B62" s="2" t="s">
        <v>1025</v>
      </c>
      <c r="C62" s="2"/>
      <c r="D62" s="2"/>
      <c r="E62">
        <f>'SO 7405'!L220</f>
        <v>0</v>
      </c>
      <c r="F62">
        <f>'SO 7405'!M220</f>
        <v>0</v>
      </c>
      <c r="G62">
        <f>'SO 7405'!I220</f>
        <v>0</v>
      </c>
      <c r="H62">
        <f>'SO 7405'!S220</f>
        <v>0</v>
      </c>
      <c r="I62">
        <f>'SO 7405'!V220</f>
        <v>0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x14ac:dyDescent="0.25">
      <c r="A63"/>
      <c r="B63" s="2" t="s">
        <v>105</v>
      </c>
      <c r="C63" s="2"/>
      <c r="D63" s="2"/>
      <c r="E63">
        <f>'SO 7405'!L222</f>
        <v>0</v>
      </c>
      <c r="F63">
        <f>'SO 7405'!M222</f>
        <v>0</v>
      </c>
      <c r="G63">
        <f>'SO 7405'!I222</f>
        <v>0</v>
      </c>
      <c r="H63">
        <f>'SO 7405'!S222</f>
        <v>0</v>
      </c>
      <c r="I63">
        <f>'SO 7405'!V222</f>
        <v>0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V64"/>
      <c r="W64"/>
    </row>
    <row r="65" spans="1:26" x14ac:dyDescent="0.25">
      <c r="A65"/>
      <c r="B65" s="2" t="s">
        <v>107</v>
      </c>
      <c r="C65" s="2"/>
      <c r="D65" s="2"/>
      <c r="E65">
        <f>'SO 7405'!L223</f>
        <v>0</v>
      </c>
      <c r="F65">
        <f>'SO 7405'!M223</f>
        <v>0</v>
      </c>
      <c r="G65">
        <f>'SO 7405'!I223</f>
        <v>0</v>
      </c>
      <c r="H65">
        <f>'SO 7405'!S223</f>
        <v>0</v>
      </c>
      <c r="I65">
        <f>'SO 7405'!V223</f>
        <v>0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6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6" ht="35.1" customHeight="1" x14ac:dyDescent="0.25">
      <c r="A69"/>
      <c r="B69" s="2" t="s">
        <v>108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/>
    </row>
    <row r="70" spans="1:2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6" ht="20.100000000000001" customHeight="1" x14ac:dyDescent="0.25">
      <c r="A71"/>
      <c r="B71" s="2" t="s">
        <v>45</v>
      </c>
      <c r="C71" s="2"/>
      <c r="D71" s="2"/>
      <c r="E71" s="2"/>
      <c r="F71"/>
      <c r="G71"/>
      <c r="H71" t="s">
        <v>42</v>
      </c>
      <c r="I71" s="2"/>
      <c r="J71" s="2"/>
      <c r="K71" s="2"/>
      <c r="L71" s="2"/>
      <c r="M71" s="2"/>
      <c r="N71" s="2"/>
      <c r="O71" s="2"/>
      <c r="P71" s="2"/>
      <c r="Q71"/>
      <c r="R71"/>
      <c r="S71"/>
      <c r="T71"/>
      <c r="U71"/>
      <c r="V71"/>
      <c r="W71"/>
    </row>
    <row r="72" spans="1:26" ht="20.100000000000001" customHeight="1" x14ac:dyDescent="0.25">
      <c r="A72"/>
      <c r="B72" s="2" t="s">
        <v>46</v>
      </c>
      <c r="C72" s="2"/>
      <c r="D72" s="2"/>
      <c r="E72" s="2"/>
      <c r="F72"/>
      <c r="G72"/>
      <c r="H72" t="s">
        <v>119</v>
      </c>
      <c r="I72" t="s">
        <v>120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6" ht="20.100000000000001" customHeight="1" x14ac:dyDescent="0.25">
      <c r="A73"/>
      <c r="B73" s="2" t="s">
        <v>47</v>
      </c>
      <c r="C73" s="2"/>
      <c r="D73" s="2"/>
      <c r="E73" s="2"/>
      <c r="F73"/>
      <c r="G73"/>
      <c r="H73" t="s">
        <v>121</v>
      </c>
      <c r="I73" t="s">
        <v>44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6" ht="20.100000000000001" customHeight="1" x14ac:dyDescent="0.25">
      <c r="A74"/>
      <c r="B74" t="s">
        <v>122</v>
      </c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6" ht="20.100000000000001" customHeight="1" x14ac:dyDescent="0.25">
      <c r="A75"/>
      <c r="B75" t="s">
        <v>1355</v>
      </c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6" ht="20.100000000000001" customHeight="1" x14ac:dyDescent="0.25">
      <c r="A76"/>
      <c r="B76" t="s">
        <v>1938</v>
      </c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6" ht="20.100000000000001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6" ht="20.100000000000001" customHeight="1" x14ac:dyDescent="0.25">
      <c r="A78"/>
      <c r="B78" t="s">
        <v>84</v>
      </c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6" x14ac:dyDescent="0.25">
      <c r="A79"/>
      <c r="B79" t="s">
        <v>109</v>
      </c>
      <c r="C79" t="s">
        <v>110</v>
      </c>
      <c r="D79" t="s">
        <v>111</v>
      </c>
      <c r="E79"/>
      <c r="F79" t="s">
        <v>112</v>
      </c>
      <c r="G79" t="s">
        <v>113</v>
      </c>
      <c r="H79" t="s">
        <v>114</v>
      </c>
      <c r="I79" t="s">
        <v>115</v>
      </c>
      <c r="J79"/>
      <c r="K79"/>
      <c r="L79"/>
      <c r="M79"/>
      <c r="N79"/>
      <c r="O79"/>
      <c r="P79" t="s">
        <v>116</v>
      </c>
      <c r="Q79"/>
      <c r="R79"/>
      <c r="S79" t="s">
        <v>117</v>
      </c>
      <c r="T79"/>
      <c r="U79"/>
      <c r="V79" t="s">
        <v>118</v>
      </c>
      <c r="W79"/>
    </row>
    <row r="80" spans="1:26" x14ac:dyDescent="0.25">
      <c r="A80"/>
      <c r="B80"/>
      <c r="C80"/>
      <c r="D80" s="2" t="s">
        <v>85</v>
      </c>
      <c r="E80" s="2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6" x14ac:dyDescent="0.25">
      <c r="A81"/>
      <c r="B81"/>
      <c r="C81">
        <v>1</v>
      </c>
      <c r="D81" s="2" t="s">
        <v>86</v>
      </c>
      <c r="E81" s="2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26" ht="24.95" customHeight="1" x14ac:dyDescent="0.25">
      <c r="A82"/>
      <c r="B82"/>
      <c r="C82" t="s">
        <v>1026</v>
      </c>
      <c r="D82" s="2" t="s">
        <v>1027</v>
      </c>
      <c r="E82" s="2"/>
      <c r="F82" t="s">
        <v>215</v>
      </c>
      <c r="G82">
        <v>240</v>
      </c>
      <c r="H82">
        <v>0</v>
      </c>
      <c r="I82">
        <f t="shared" ref="I82:I108" si="0">ROUND(G82*(H82),2)</f>
        <v>0</v>
      </c>
      <c r="J82">
        <f t="shared" ref="J82:J108" si="1">ROUND(G82*(N82),2)</f>
        <v>0</v>
      </c>
      <c r="K82">
        <f t="shared" ref="K82:K108" si="2">ROUND(G82*(O82),2)</f>
        <v>0</v>
      </c>
      <c r="L82">
        <f t="shared" ref="L82:L108" si="3">ROUND(G82*(H82),2)</f>
        <v>0</v>
      </c>
      <c r="M82"/>
      <c r="N82">
        <v>0</v>
      </c>
      <c r="O82"/>
      <c r="P82"/>
      <c r="Q82"/>
      <c r="R82"/>
      <c r="S82">
        <f t="shared" ref="S82:S108" si="4">ROUND(G82*(P82),3)</f>
        <v>0</v>
      </c>
      <c r="T82"/>
      <c r="U82"/>
      <c r="V82"/>
      <c r="W82"/>
      <c r="Z82" s="1">
        <f t="shared" ref="Z82:Z108" si="5">0.058844*POWER(I82,0.952797)</f>
        <v>0</v>
      </c>
    </row>
    <row r="83" spans="1:26" ht="24.95" customHeight="1" x14ac:dyDescent="0.25">
      <c r="A83"/>
      <c r="B83"/>
      <c r="C83" t="s">
        <v>1028</v>
      </c>
      <c r="D83" s="2" t="s">
        <v>1029</v>
      </c>
      <c r="E83" s="2"/>
      <c r="F83" t="s">
        <v>349</v>
      </c>
      <c r="G83">
        <v>226.08</v>
      </c>
      <c r="H83">
        <v>0</v>
      </c>
      <c r="I83">
        <f t="shared" si="0"/>
        <v>0</v>
      </c>
      <c r="J83">
        <f t="shared" si="1"/>
        <v>0</v>
      </c>
      <c r="K83">
        <f t="shared" si="2"/>
        <v>0</v>
      </c>
      <c r="L83">
        <f t="shared" si="3"/>
        <v>0</v>
      </c>
      <c r="M83"/>
      <c r="N83">
        <v>0</v>
      </c>
      <c r="O83"/>
      <c r="P83"/>
      <c r="Q83"/>
      <c r="R83"/>
      <c r="S83">
        <f t="shared" si="4"/>
        <v>0</v>
      </c>
      <c r="T83"/>
      <c r="U83"/>
      <c r="V83"/>
      <c r="W83"/>
      <c r="Z83" s="1">
        <f t="shared" si="5"/>
        <v>0</v>
      </c>
    </row>
    <row r="84" spans="1:26" ht="24.95" customHeight="1" x14ac:dyDescent="0.25">
      <c r="A84"/>
      <c r="B84"/>
      <c r="C84" t="s">
        <v>1030</v>
      </c>
      <c r="D84" s="2" t="s">
        <v>1031</v>
      </c>
      <c r="E84" s="2"/>
      <c r="F84" t="s">
        <v>215</v>
      </c>
      <c r="G84">
        <v>50</v>
      </c>
      <c r="H84">
        <v>0</v>
      </c>
      <c r="I84">
        <f t="shared" si="0"/>
        <v>0</v>
      </c>
      <c r="J84">
        <f t="shared" si="1"/>
        <v>0</v>
      </c>
      <c r="K84">
        <f t="shared" si="2"/>
        <v>0</v>
      </c>
      <c r="L84">
        <f t="shared" si="3"/>
        <v>0</v>
      </c>
      <c r="M84"/>
      <c r="N84">
        <v>0</v>
      </c>
      <c r="O84"/>
      <c r="P84"/>
      <c r="Q84"/>
      <c r="R84"/>
      <c r="S84">
        <f t="shared" si="4"/>
        <v>0</v>
      </c>
      <c r="T84"/>
      <c r="U84"/>
      <c r="V84"/>
      <c r="W84"/>
      <c r="Z84" s="1">
        <f t="shared" si="5"/>
        <v>0</v>
      </c>
    </row>
    <row r="85" spans="1:26" ht="24.95" customHeight="1" x14ac:dyDescent="0.25">
      <c r="A85"/>
      <c r="B85"/>
      <c r="C85" t="s">
        <v>1032</v>
      </c>
      <c r="D85" s="2" t="s">
        <v>1033</v>
      </c>
      <c r="E85" s="2"/>
      <c r="F85" t="s">
        <v>215</v>
      </c>
      <c r="G85">
        <v>50</v>
      </c>
      <c r="H85">
        <v>0</v>
      </c>
      <c r="I85">
        <f t="shared" si="0"/>
        <v>0</v>
      </c>
      <c r="J85">
        <f t="shared" si="1"/>
        <v>0</v>
      </c>
      <c r="K85">
        <f t="shared" si="2"/>
        <v>0</v>
      </c>
      <c r="L85">
        <f t="shared" si="3"/>
        <v>0</v>
      </c>
      <c r="M85"/>
      <c r="N85">
        <v>0</v>
      </c>
      <c r="O85"/>
      <c r="P85"/>
      <c r="Q85"/>
      <c r="R85"/>
      <c r="S85">
        <f t="shared" si="4"/>
        <v>0</v>
      </c>
      <c r="T85"/>
      <c r="U85"/>
      <c r="V85"/>
      <c r="W85"/>
      <c r="Z85" s="1">
        <f t="shared" si="5"/>
        <v>0</v>
      </c>
    </row>
    <row r="86" spans="1:26" ht="24.95" customHeight="1" x14ac:dyDescent="0.25">
      <c r="A86"/>
      <c r="B86"/>
      <c r="C86" t="s">
        <v>1034</v>
      </c>
      <c r="D86" s="2" t="s">
        <v>1035</v>
      </c>
      <c r="E86" s="2"/>
      <c r="F86" t="s">
        <v>215</v>
      </c>
      <c r="G86">
        <v>50</v>
      </c>
      <c r="H86">
        <v>0</v>
      </c>
      <c r="I86">
        <f t="shared" si="0"/>
        <v>0</v>
      </c>
      <c r="J86">
        <f t="shared" si="1"/>
        <v>0</v>
      </c>
      <c r="K86">
        <f t="shared" si="2"/>
        <v>0</v>
      </c>
      <c r="L86">
        <f t="shared" si="3"/>
        <v>0</v>
      </c>
      <c r="M86"/>
      <c r="N86">
        <v>0</v>
      </c>
      <c r="O86"/>
      <c r="P86"/>
      <c r="Q86"/>
      <c r="R86"/>
      <c r="S86">
        <f t="shared" si="4"/>
        <v>0</v>
      </c>
      <c r="T86"/>
      <c r="U86"/>
      <c r="V86"/>
      <c r="W86"/>
      <c r="Z86" s="1">
        <f t="shared" si="5"/>
        <v>0</v>
      </c>
    </row>
    <row r="87" spans="1:26" ht="24.95" customHeight="1" x14ac:dyDescent="0.25">
      <c r="A87"/>
      <c r="B87"/>
      <c r="C87" t="s">
        <v>1036</v>
      </c>
      <c r="D87" s="2" t="s">
        <v>1037</v>
      </c>
      <c r="E87" s="2"/>
      <c r="F87" t="s">
        <v>349</v>
      </c>
      <c r="G87">
        <v>50</v>
      </c>
      <c r="H87">
        <v>0</v>
      </c>
      <c r="I87">
        <f t="shared" si="0"/>
        <v>0</v>
      </c>
      <c r="J87">
        <f t="shared" si="1"/>
        <v>0</v>
      </c>
      <c r="K87">
        <f t="shared" si="2"/>
        <v>0</v>
      </c>
      <c r="L87">
        <f t="shared" si="3"/>
        <v>0</v>
      </c>
      <c r="M87"/>
      <c r="N87">
        <v>0</v>
      </c>
      <c r="O87"/>
      <c r="P87"/>
      <c r="Q87"/>
      <c r="R87"/>
      <c r="S87">
        <f t="shared" si="4"/>
        <v>0</v>
      </c>
      <c r="T87"/>
      <c r="U87"/>
      <c r="V87"/>
      <c r="W87"/>
      <c r="Z87" s="1">
        <f t="shared" si="5"/>
        <v>0</v>
      </c>
    </row>
    <row r="88" spans="1:26" ht="24.95" customHeight="1" x14ac:dyDescent="0.25">
      <c r="A88"/>
      <c r="B88"/>
      <c r="C88" t="s">
        <v>1038</v>
      </c>
      <c r="D88" s="2" t="s">
        <v>1939</v>
      </c>
      <c r="E88" s="2"/>
      <c r="F88" t="s">
        <v>218</v>
      </c>
      <c r="G88">
        <v>34</v>
      </c>
      <c r="H88">
        <v>0</v>
      </c>
      <c r="I88">
        <f t="shared" si="0"/>
        <v>0</v>
      </c>
      <c r="J88">
        <f t="shared" si="1"/>
        <v>0</v>
      </c>
      <c r="K88">
        <f t="shared" si="2"/>
        <v>0</v>
      </c>
      <c r="L88">
        <f t="shared" si="3"/>
        <v>0</v>
      </c>
      <c r="M88"/>
      <c r="N88">
        <v>0</v>
      </c>
      <c r="O88"/>
      <c r="P88"/>
      <c r="Q88"/>
      <c r="R88"/>
      <c r="S88">
        <f t="shared" si="4"/>
        <v>0</v>
      </c>
      <c r="T88"/>
      <c r="U88"/>
      <c r="V88"/>
      <c r="W88"/>
      <c r="Z88" s="1">
        <f t="shared" si="5"/>
        <v>0</v>
      </c>
    </row>
    <row r="89" spans="1:26" ht="24.95" customHeight="1" x14ac:dyDescent="0.25">
      <c r="A89"/>
      <c r="B89"/>
      <c r="C89" t="s">
        <v>1040</v>
      </c>
      <c r="D89" s="2" t="s">
        <v>1939</v>
      </c>
      <c r="E89" s="2"/>
      <c r="F89" t="s">
        <v>218</v>
      </c>
      <c r="G89">
        <v>34</v>
      </c>
      <c r="H89">
        <v>0</v>
      </c>
      <c r="I89">
        <f t="shared" si="0"/>
        <v>0</v>
      </c>
      <c r="J89">
        <f t="shared" si="1"/>
        <v>0</v>
      </c>
      <c r="K89">
        <f t="shared" si="2"/>
        <v>0</v>
      </c>
      <c r="L89">
        <f t="shared" si="3"/>
        <v>0</v>
      </c>
      <c r="M89"/>
      <c r="N89">
        <v>0</v>
      </c>
      <c r="O89"/>
      <c r="P89"/>
      <c r="Q89"/>
      <c r="R89"/>
      <c r="S89">
        <f t="shared" si="4"/>
        <v>0</v>
      </c>
      <c r="T89"/>
      <c r="U89"/>
      <c r="V89"/>
      <c r="W89"/>
      <c r="Z89" s="1">
        <f t="shared" si="5"/>
        <v>0</v>
      </c>
    </row>
    <row r="90" spans="1:26" ht="24.95" customHeight="1" x14ac:dyDescent="0.25">
      <c r="A90"/>
      <c r="B90"/>
      <c r="C90" t="s">
        <v>1042</v>
      </c>
      <c r="D90" s="2" t="s">
        <v>1940</v>
      </c>
      <c r="E90" s="2"/>
      <c r="F90" t="s">
        <v>218</v>
      </c>
      <c r="G90">
        <v>40</v>
      </c>
      <c r="H90">
        <v>0</v>
      </c>
      <c r="I90">
        <f t="shared" si="0"/>
        <v>0</v>
      </c>
      <c r="J90">
        <f t="shared" si="1"/>
        <v>0</v>
      </c>
      <c r="K90">
        <f t="shared" si="2"/>
        <v>0</v>
      </c>
      <c r="L90">
        <f t="shared" si="3"/>
        <v>0</v>
      </c>
      <c r="M90"/>
      <c r="N90">
        <v>0</v>
      </c>
      <c r="O90"/>
      <c r="P90"/>
      <c r="Q90"/>
      <c r="R90"/>
      <c r="S90">
        <f t="shared" si="4"/>
        <v>0</v>
      </c>
      <c r="T90"/>
      <c r="U90"/>
      <c r="V90"/>
      <c r="W90"/>
      <c r="Z90" s="1">
        <f t="shared" si="5"/>
        <v>0</v>
      </c>
    </row>
    <row r="91" spans="1:26" ht="24.95" customHeight="1" x14ac:dyDescent="0.25">
      <c r="A91"/>
      <c r="B91"/>
      <c r="C91" t="s">
        <v>1044</v>
      </c>
      <c r="D91" s="2" t="s">
        <v>1045</v>
      </c>
      <c r="E91" s="2"/>
      <c r="F91" t="s">
        <v>218</v>
      </c>
      <c r="G91">
        <v>40</v>
      </c>
      <c r="H91">
        <v>0</v>
      </c>
      <c r="I91">
        <f t="shared" si="0"/>
        <v>0</v>
      </c>
      <c r="J91">
        <f t="shared" si="1"/>
        <v>0</v>
      </c>
      <c r="K91">
        <f t="shared" si="2"/>
        <v>0</v>
      </c>
      <c r="L91">
        <f t="shared" si="3"/>
        <v>0</v>
      </c>
      <c r="M91"/>
      <c r="N91">
        <v>0</v>
      </c>
      <c r="O91"/>
      <c r="P91"/>
      <c r="Q91"/>
      <c r="R91"/>
      <c r="S91">
        <f t="shared" si="4"/>
        <v>0</v>
      </c>
      <c r="T91"/>
      <c r="U91"/>
      <c r="V91"/>
      <c r="W91"/>
      <c r="Z91" s="1">
        <f t="shared" si="5"/>
        <v>0</v>
      </c>
    </row>
    <row r="92" spans="1:26" ht="24.95" customHeight="1" x14ac:dyDescent="0.25">
      <c r="A92"/>
      <c r="B92"/>
      <c r="C92" t="s">
        <v>1046</v>
      </c>
      <c r="D92" s="2" t="s">
        <v>1047</v>
      </c>
      <c r="E92" s="2"/>
      <c r="F92" t="s">
        <v>218</v>
      </c>
      <c r="G92">
        <v>40</v>
      </c>
      <c r="H92">
        <v>0</v>
      </c>
      <c r="I92">
        <f t="shared" si="0"/>
        <v>0</v>
      </c>
      <c r="J92">
        <f t="shared" si="1"/>
        <v>0</v>
      </c>
      <c r="K92">
        <f t="shared" si="2"/>
        <v>0</v>
      </c>
      <c r="L92">
        <f t="shared" si="3"/>
        <v>0</v>
      </c>
      <c r="M92"/>
      <c r="N92">
        <v>0</v>
      </c>
      <c r="O92"/>
      <c r="P92"/>
      <c r="Q92"/>
      <c r="R92"/>
      <c r="S92">
        <f t="shared" si="4"/>
        <v>0</v>
      </c>
      <c r="T92"/>
      <c r="U92"/>
      <c r="V92"/>
      <c r="W92"/>
      <c r="Z92" s="1">
        <f t="shared" si="5"/>
        <v>0</v>
      </c>
    </row>
    <row r="93" spans="1:26" ht="24.95" customHeight="1" x14ac:dyDescent="0.25">
      <c r="A93"/>
      <c r="B93"/>
      <c r="C93" t="s">
        <v>1048</v>
      </c>
      <c r="D93" s="2" t="s">
        <v>1941</v>
      </c>
      <c r="E93" s="2"/>
      <c r="F93" t="s">
        <v>218</v>
      </c>
      <c r="G93">
        <v>24</v>
      </c>
      <c r="H93">
        <v>0</v>
      </c>
      <c r="I93">
        <f t="shared" si="0"/>
        <v>0</v>
      </c>
      <c r="J93">
        <f t="shared" si="1"/>
        <v>0</v>
      </c>
      <c r="K93">
        <f t="shared" si="2"/>
        <v>0</v>
      </c>
      <c r="L93">
        <f t="shared" si="3"/>
        <v>0</v>
      </c>
      <c r="M93"/>
      <c r="N93">
        <v>0</v>
      </c>
      <c r="O93"/>
      <c r="P93"/>
      <c r="Q93"/>
      <c r="R93"/>
      <c r="S93">
        <f t="shared" si="4"/>
        <v>0</v>
      </c>
      <c r="T93"/>
      <c r="U93"/>
      <c r="V93"/>
      <c r="W93"/>
      <c r="Z93" s="1">
        <f t="shared" si="5"/>
        <v>0</v>
      </c>
    </row>
    <row r="94" spans="1:26" ht="24.95" customHeight="1" x14ac:dyDescent="0.25">
      <c r="A94"/>
      <c r="B94"/>
      <c r="C94" t="s">
        <v>1050</v>
      </c>
      <c r="D94" s="2" t="s">
        <v>1941</v>
      </c>
      <c r="E94" s="2"/>
      <c r="F94" t="s">
        <v>218</v>
      </c>
      <c r="G94">
        <v>24</v>
      </c>
      <c r="H94">
        <v>0</v>
      </c>
      <c r="I94">
        <f t="shared" si="0"/>
        <v>0</v>
      </c>
      <c r="J94">
        <f t="shared" si="1"/>
        <v>0</v>
      </c>
      <c r="K94">
        <f t="shared" si="2"/>
        <v>0</v>
      </c>
      <c r="L94">
        <f t="shared" si="3"/>
        <v>0</v>
      </c>
      <c r="M94"/>
      <c r="N94">
        <v>0</v>
      </c>
      <c r="O94"/>
      <c r="P94"/>
      <c r="Q94"/>
      <c r="R94"/>
      <c r="S94">
        <f t="shared" si="4"/>
        <v>0</v>
      </c>
      <c r="T94"/>
      <c r="U94"/>
      <c r="V94"/>
      <c r="W94"/>
      <c r="Z94" s="1">
        <f t="shared" si="5"/>
        <v>0</v>
      </c>
    </row>
    <row r="95" spans="1:26" ht="24.95" customHeight="1" x14ac:dyDescent="0.25">
      <c r="A95"/>
      <c r="B95"/>
      <c r="C95" t="s">
        <v>1052</v>
      </c>
      <c r="D95" s="2" t="s">
        <v>1053</v>
      </c>
      <c r="E95" s="2"/>
      <c r="F95" t="s">
        <v>218</v>
      </c>
      <c r="G95">
        <v>16</v>
      </c>
      <c r="H95">
        <v>0</v>
      </c>
      <c r="I95">
        <f t="shared" si="0"/>
        <v>0</v>
      </c>
      <c r="J95">
        <f t="shared" si="1"/>
        <v>0</v>
      </c>
      <c r="K95">
        <f t="shared" si="2"/>
        <v>0</v>
      </c>
      <c r="L95">
        <f t="shared" si="3"/>
        <v>0</v>
      </c>
      <c r="M95"/>
      <c r="N95">
        <v>0</v>
      </c>
      <c r="O95"/>
      <c r="P95"/>
      <c r="Q95"/>
      <c r="R95"/>
      <c r="S95">
        <f t="shared" si="4"/>
        <v>0</v>
      </c>
      <c r="T95"/>
      <c r="U95"/>
      <c r="V95"/>
      <c r="W95"/>
      <c r="Z95" s="1">
        <f t="shared" si="5"/>
        <v>0</v>
      </c>
    </row>
    <row r="96" spans="1:26" ht="24.95" customHeight="1" x14ac:dyDescent="0.25">
      <c r="A96"/>
      <c r="B96"/>
      <c r="C96" t="s">
        <v>1054</v>
      </c>
      <c r="D96" s="2" t="s">
        <v>1055</v>
      </c>
      <c r="E96" s="2"/>
      <c r="F96" t="s">
        <v>215</v>
      </c>
      <c r="G96">
        <v>210</v>
      </c>
      <c r="H96">
        <v>0</v>
      </c>
      <c r="I96">
        <f t="shared" si="0"/>
        <v>0</v>
      </c>
      <c r="J96">
        <f t="shared" si="1"/>
        <v>0</v>
      </c>
      <c r="K96">
        <f t="shared" si="2"/>
        <v>0</v>
      </c>
      <c r="L96">
        <f t="shared" si="3"/>
        <v>0</v>
      </c>
      <c r="M96"/>
      <c r="N96">
        <v>0</v>
      </c>
      <c r="O96"/>
      <c r="P96"/>
      <c r="Q96"/>
      <c r="R96"/>
      <c r="S96">
        <f t="shared" si="4"/>
        <v>0</v>
      </c>
      <c r="T96"/>
      <c r="U96"/>
      <c r="V96"/>
      <c r="W96"/>
      <c r="Z96" s="1">
        <f t="shared" si="5"/>
        <v>0</v>
      </c>
    </row>
    <row r="97" spans="1:26" ht="24.95" customHeight="1" x14ac:dyDescent="0.25">
      <c r="A97"/>
      <c r="B97"/>
      <c r="C97" t="s">
        <v>1056</v>
      </c>
      <c r="D97" s="2" t="s">
        <v>1057</v>
      </c>
      <c r="E97" s="2"/>
      <c r="F97" t="s">
        <v>218</v>
      </c>
      <c r="G97">
        <v>480</v>
      </c>
      <c r="H97">
        <v>0</v>
      </c>
      <c r="I97">
        <f t="shared" si="0"/>
        <v>0</v>
      </c>
      <c r="J97">
        <f t="shared" si="1"/>
        <v>0</v>
      </c>
      <c r="K97">
        <f t="shared" si="2"/>
        <v>0</v>
      </c>
      <c r="L97">
        <f t="shared" si="3"/>
        <v>0</v>
      </c>
      <c r="M97"/>
      <c r="N97">
        <v>0</v>
      </c>
      <c r="O97"/>
      <c r="P97"/>
      <c r="Q97"/>
      <c r="R97"/>
      <c r="S97">
        <f t="shared" si="4"/>
        <v>0</v>
      </c>
      <c r="T97"/>
      <c r="U97"/>
      <c r="V97"/>
      <c r="W97"/>
      <c r="Z97" s="1">
        <f t="shared" si="5"/>
        <v>0</v>
      </c>
    </row>
    <row r="98" spans="1:26" ht="24.95" customHeight="1" x14ac:dyDescent="0.25">
      <c r="A98"/>
      <c r="B98"/>
      <c r="C98" t="s">
        <v>1060</v>
      </c>
      <c r="D98" s="2" t="s">
        <v>1061</v>
      </c>
      <c r="E98" s="2"/>
      <c r="F98" t="s">
        <v>218</v>
      </c>
      <c r="G98">
        <v>8</v>
      </c>
      <c r="H98">
        <v>0</v>
      </c>
      <c r="I98">
        <f t="shared" si="0"/>
        <v>0</v>
      </c>
      <c r="J98">
        <f t="shared" si="1"/>
        <v>0</v>
      </c>
      <c r="K98">
        <f t="shared" si="2"/>
        <v>0</v>
      </c>
      <c r="L98">
        <f t="shared" si="3"/>
        <v>0</v>
      </c>
      <c r="M98"/>
      <c r="N98">
        <v>0</v>
      </c>
      <c r="O98"/>
      <c r="P98"/>
      <c r="Q98"/>
      <c r="R98"/>
      <c r="S98">
        <f t="shared" si="4"/>
        <v>0</v>
      </c>
      <c r="T98"/>
      <c r="U98"/>
      <c r="V98"/>
      <c r="W98"/>
      <c r="Z98" s="1">
        <f t="shared" si="5"/>
        <v>0</v>
      </c>
    </row>
    <row r="99" spans="1:26" ht="35.1" customHeight="1" x14ac:dyDescent="0.25">
      <c r="A99"/>
      <c r="B99"/>
      <c r="C99" t="s">
        <v>1062</v>
      </c>
      <c r="D99" s="2" t="s">
        <v>1063</v>
      </c>
      <c r="E99" s="2"/>
      <c r="F99" t="s">
        <v>218</v>
      </c>
      <c r="G99">
        <v>8</v>
      </c>
      <c r="H99">
        <v>0</v>
      </c>
      <c r="I99">
        <f t="shared" si="0"/>
        <v>0</v>
      </c>
      <c r="J99">
        <f t="shared" si="1"/>
        <v>0</v>
      </c>
      <c r="K99">
        <f t="shared" si="2"/>
        <v>0</v>
      </c>
      <c r="L99">
        <f t="shared" si="3"/>
        <v>0</v>
      </c>
      <c r="M99"/>
      <c r="N99">
        <v>0</v>
      </c>
      <c r="O99"/>
      <c r="P99"/>
      <c r="Q99"/>
      <c r="R99"/>
      <c r="S99">
        <f t="shared" si="4"/>
        <v>0</v>
      </c>
      <c r="T99"/>
      <c r="U99"/>
      <c r="V99"/>
      <c r="W99"/>
      <c r="Z99" s="1">
        <f t="shared" si="5"/>
        <v>0</v>
      </c>
    </row>
    <row r="100" spans="1:26" ht="24.95" customHeight="1" x14ac:dyDescent="0.25">
      <c r="A100"/>
      <c r="B100"/>
      <c r="C100" t="s">
        <v>1064</v>
      </c>
      <c r="D100" s="2" t="s">
        <v>1942</v>
      </c>
      <c r="E100" s="2"/>
      <c r="F100" t="s">
        <v>218</v>
      </c>
      <c r="G100">
        <v>8</v>
      </c>
      <c r="H100">
        <v>0</v>
      </c>
      <c r="I100">
        <f t="shared" si="0"/>
        <v>0</v>
      </c>
      <c r="J100">
        <f t="shared" si="1"/>
        <v>0</v>
      </c>
      <c r="K100">
        <f t="shared" si="2"/>
        <v>0</v>
      </c>
      <c r="L100">
        <f t="shared" si="3"/>
        <v>0</v>
      </c>
      <c r="M100"/>
      <c r="N100">
        <v>0</v>
      </c>
      <c r="O100"/>
      <c r="P100"/>
      <c r="Q100"/>
      <c r="R100"/>
      <c r="S100">
        <f t="shared" si="4"/>
        <v>0</v>
      </c>
      <c r="T100"/>
      <c r="U100"/>
      <c r="V100"/>
      <c r="W100"/>
      <c r="Z100" s="1">
        <f t="shared" si="5"/>
        <v>0</v>
      </c>
    </row>
    <row r="101" spans="1:26" ht="24.95" customHeight="1" x14ac:dyDescent="0.25">
      <c r="A101"/>
      <c r="B101"/>
      <c r="C101" t="s">
        <v>1066</v>
      </c>
      <c r="D101" s="2" t="s">
        <v>1943</v>
      </c>
      <c r="E101" s="2"/>
      <c r="F101" t="s">
        <v>218</v>
      </c>
      <c r="G101">
        <v>8</v>
      </c>
      <c r="H101">
        <v>0</v>
      </c>
      <c r="I101">
        <f t="shared" si="0"/>
        <v>0</v>
      </c>
      <c r="J101">
        <f t="shared" si="1"/>
        <v>0</v>
      </c>
      <c r="K101">
        <f t="shared" si="2"/>
        <v>0</v>
      </c>
      <c r="L101">
        <f t="shared" si="3"/>
        <v>0</v>
      </c>
      <c r="M101"/>
      <c r="N101">
        <v>0</v>
      </c>
      <c r="O101"/>
      <c r="P101"/>
      <c r="Q101"/>
      <c r="R101"/>
      <c r="S101">
        <f t="shared" si="4"/>
        <v>0</v>
      </c>
      <c r="T101"/>
      <c r="U101"/>
      <c r="V101"/>
      <c r="W101"/>
      <c r="Z101" s="1">
        <f t="shared" si="5"/>
        <v>0</v>
      </c>
    </row>
    <row r="102" spans="1:26" ht="24.95" customHeight="1" x14ac:dyDescent="0.25">
      <c r="A102"/>
      <c r="B102"/>
      <c r="C102" t="s">
        <v>1868</v>
      </c>
      <c r="D102" s="2" t="s">
        <v>1944</v>
      </c>
      <c r="E102" s="2"/>
      <c r="F102" t="s">
        <v>218</v>
      </c>
      <c r="G102">
        <v>8</v>
      </c>
      <c r="H102">
        <v>0</v>
      </c>
      <c r="I102">
        <f t="shared" si="0"/>
        <v>0</v>
      </c>
      <c r="J102">
        <f t="shared" si="1"/>
        <v>0</v>
      </c>
      <c r="K102">
        <f t="shared" si="2"/>
        <v>0</v>
      </c>
      <c r="L102">
        <f t="shared" si="3"/>
        <v>0</v>
      </c>
      <c r="M102"/>
      <c r="N102">
        <v>0</v>
      </c>
      <c r="O102"/>
      <c r="P102"/>
      <c r="Q102"/>
      <c r="R102"/>
      <c r="S102">
        <f t="shared" si="4"/>
        <v>0</v>
      </c>
      <c r="T102"/>
      <c r="U102"/>
      <c r="V102"/>
      <c r="W102"/>
      <c r="Z102" s="1">
        <f t="shared" si="5"/>
        <v>0</v>
      </c>
    </row>
    <row r="103" spans="1:26" ht="24.95" customHeight="1" x14ac:dyDescent="0.25">
      <c r="A103"/>
      <c r="B103"/>
      <c r="C103" t="s">
        <v>1870</v>
      </c>
      <c r="D103" s="2" t="s">
        <v>1059</v>
      </c>
      <c r="E103" s="2"/>
      <c r="F103" t="s">
        <v>218</v>
      </c>
      <c r="G103">
        <v>8</v>
      </c>
      <c r="H103">
        <v>0</v>
      </c>
      <c r="I103">
        <f t="shared" si="0"/>
        <v>0</v>
      </c>
      <c r="J103">
        <f t="shared" si="1"/>
        <v>0</v>
      </c>
      <c r="K103">
        <f t="shared" si="2"/>
        <v>0</v>
      </c>
      <c r="L103">
        <f t="shared" si="3"/>
        <v>0</v>
      </c>
      <c r="M103"/>
      <c r="N103">
        <v>0</v>
      </c>
      <c r="O103"/>
      <c r="P103"/>
      <c r="Q103"/>
      <c r="R103"/>
      <c r="S103">
        <f t="shared" si="4"/>
        <v>0</v>
      </c>
      <c r="T103"/>
      <c r="U103"/>
      <c r="V103"/>
      <c r="W103"/>
      <c r="Z103" s="1">
        <f t="shared" si="5"/>
        <v>0</v>
      </c>
    </row>
    <row r="104" spans="1:26" ht="24.95" customHeight="1" x14ac:dyDescent="0.25">
      <c r="A104"/>
      <c r="B104"/>
      <c r="C104" t="s">
        <v>1872</v>
      </c>
      <c r="D104" s="2" t="s">
        <v>1945</v>
      </c>
      <c r="E104" s="2"/>
      <c r="F104" t="s">
        <v>218</v>
      </c>
      <c r="G104">
        <v>8</v>
      </c>
      <c r="H104">
        <v>0</v>
      </c>
      <c r="I104">
        <f t="shared" si="0"/>
        <v>0</v>
      </c>
      <c r="J104">
        <f t="shared" si="1"/>
        <v>0</v>
      </c>
      <c r="K104">
        <f t="shared" si="2"/>
        <v>0</v>
      </c>
      <c r="L104">
        <f t="shared" si="3"/>
        <v>0</v>
      </c>
      <c r="M104"/>
      <c r="N104">
        <v>0</v>
      </c>
      <c r="O104"/>
      <c r="P104"/>
      <c r="Q104"/>
      <c r="R104"/>
      <c r="S104">
        <f t="shared" si="4"/>
        <v>0</v>
      </c>
      <c r="T104"/>
      <c r="U104"/>
      <c r="V104"/>
      <c r="W104"/>
      <c r="Z104" s="1">
        <f t="shared" si="5"/>
        <v>0</v>
      </c>
    </row>
    <row r="105" spans="1:26" ht="24.95" customHeight="1" x14ac:dyDescent="0.25">
      <c r="A105"/>
      <c r="B105"/>
      <c r="C105" t="s">
        <v>1068</v>
      </c>
      <c r="D105" s="2" t="s">
        <v>1946</v>
      </c>
      <c r="E105" s="2"/>
      <c r="F105" t="s">
        <v>218</v>
      </c>
      <c r="G105">
        <v>8</v>
      </c>
      <c r="H105">
        <v>0</v>
      </c>
      <c r="I105">
        <f t="shared" si="0"/>
        <v>0</v>
      </c>
      <c r="J105">
        <f t="shared" si="1"/>
        <v>0</v>
      </c>
      <c r="K105">
        <f t="shared" si="2"/>
        <v>0</v>
      </c>
      <c r="L105">
        <f t="shared" si="3"/>
        <v>0</v>
      </c>
      <c r="M105"/>
      <c r="N105">
        <v>0</v>
      </c>
      <c r="O105"/>
      <c r="P105"/>
      <c r="Q105"/>
      <c r="R105"/>
      <c r="S105">
        <f t="shared" si="4"/>
        <v>0</v>
      </c>
      <c r="T105"/>
      <c r="U105"/>
      <c r="V105"/>
      <c r="W105"/>
      <c r="Z105" s="1">
        <f t="shared" si="5"/>
        <v>0</v>
      </c>
    </row>
    <row r="106" spans="1:26" ht="24.95" customHeight="1" x14ac:dyDescent="0.25">
      <c r="A106"/>
      <c r="B106"/>
      <c r="C106" t="s">
        <v>1069</v>
      </c>
      <c r="D106" s="2" t="s">
        <v>1074</v>
      </c>
      <c r="E106" s="2"/>
      <c r="F106" t="s">
        <v>215</v>
      </c>
      <c r="G106">
        <v>108</v>
      </c>
      <c r="H106">
        <v>0</v>
      </c>
      <c r="I106">
        <f t="shared" si="0"/>
        <v>0</v>
      </c>
      <c r="J106">
        <f t="shared" si="1"/>
        <v>0</v>
      </c>
      <c r="K106">
        <f t="shared" si="2"/>
        <v>0</v>
      </c>
      <c r="L106">
        <f t="shared" si="3"/>
        <v>0</v>
      </c>
      <c r="M106"/>
      <c r="N106">
        <v>0</v>
      </c>
      <c r="O106"/>
      <c r="P106"/>
      <c r="Q106"/>
      <c r="R106"/>
      <c r="S106">
        <f t="shared" si="4"/>
        <v>0</v>
      </c>
      <c r="T106"/>
      <c r="U106"/>
      <c r="V106"/>
      <c r="W106"/>
      <c r="Z106" s="1">
        <f t="shared" si="5"/>
        <v>0</v>
      </c>
    </row>
    <row r="107" spans="1:26" ht="24.95" customHeight="1" x14ac:dyDescent="0.25">
      <c r="A107"/>
      <c r="B107"/>
      <c r="C107" t="s">
        <v>1071</v>
      </c>
      <c r="D107" s="2" t="s">
        <v>1076</v>
      </c>
      <c r="E107" s="2"/>
      <c r="F107" t="s">
        <v>349</v>
      </c>
      <c r="G107">
        <v>27</v>
      </c>
      <c r="H107">
        <v>0</v>
      </c>
      <c r="I107">
        <f t="shared" si="0"/>
        <v>0</v>
      </c>
      <c r="J107">
        <f t="shared" si="1"/>
        <v>0</v>
      </c>
      <c r="K107">
        <f t="shared" si="2"/>
        <v>0</v>
      </c>
      <c r="L107">
        <f t="shared" si="3"/>
        <v>0</v>
      </c>
      <c r="M107"/>
      <c r="N107">
        <v>0</v>
      </c>
      <c r="O107"/>
      <c r="P107"/>
      <c r="Q107"/>
      <c r="R107"/>
      <c r="S107">
        <f t="shared" si="4"/>
        <v>0</v>
      </c>
      <c r="T107"/>
      <c r="U107"/>
      <c r="V107"/>
      <c r="W107"/>
      <c r="Z107" s="1">
        <f t="shared" si="5"/>
        <v>0</v>
      </c>
    </row>
    <row r="108" spans="1:26" ht="24.95" customHeight="1" x14ac:dyDescent="0.25">
      <c r="A108"/>
      <c r="B108"/>
      <c r="C108" t="s">
        <v>1073</v>
      </c>
      <c r="D108" s="2" t="s">
        <v>1053</v>
      </c>
      <c r="E108" s="2"/>
      <c r="F108" t="s">
        <v>218</v>
      </c>
      <c r="G108">
        <v>24</v>
      </c>
      <c r="H108">
        <v>0</v>
      </c>
      <c r="I108">
        <f t="shared" si="0"/>
        <v>0</v>
      </c>
      <c r="J108">
        <f t="shared" si="1"/>
        <v>0</v>
      </c>
      <c r="K108">
        <f t="shared" si="2"/>
        <v>0</v>
      </c>
      <c r="L108">
        <f t="shared" si="3"/>
        <v>0</v>
      </c>
      <c r="M108"/>
      <c r="N108">
        <v>0</v>
      </c>
      <c r="O108"/>
      <c r="P108"/>
      <c r="Q108"/>
      <c r="R108"/>
      <c r="S108">
        <f t="shared" si="4"/>
        <v>0</v>
      </c>
      <c r="T108"/>
      <c r="U108"/>
      <c r="V108"/>
      <c r="W108"/>
      <c r="Z108" s="1">
        <f t="shared" si="5"/>
        <v>0</v>
      </c>
    </row>
    <row r="109" spans="1:26" x14ac:dyDescent="0.25">
      <c r="A109"/>
      <c r="B109"/>
      <c r="C109">
        <v>1</v>
      </c>
      <c r="D109" s="2" t="s">
        <v>86</v>
      </c>
      <c r="E109" s="2"/>
      <c r="F109"/>
      <c r="G109"/>
      <c r="H109"/>
      <c r="I109">
        <f>ROUND((SUM(I81:I108))/1,2)</f>
        <v>0</v>
      </c>
      <c r="J109"/>
      <c r="K109"/>
      <c r="L109">
        <f>ROUND((SUM(L81:L108))/1,2)</f>
        <v>0</v>
      </c>
      <c r="M109">
        <f>ROUND((SUM(M81:M108))/1,2)</f>
        <v>0</v>
      </c>
      <c r="N109"/>
      <c r="O109"/>
      <c r="P109"/>
      <c r="Q109"/>
      <c r="R109"/>
      <c r="S109">
        <f>ROUND((SUM(S81:S108))/1,2)</f>
        <v>0</v>
      </c>
      <c r="T109"/>
      <c r="U109"/>
      <c r="V109">
        <f>ROUND((SUM(V81:V108))/1,2)</f>
        <v>0</v>
      </c>
      <c r="W109"/>
      <c r="X109"/>
      <c r="Y109"/>
      <c r="Z109"/>
    </row>
    <row r="110" spans="1:26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6" x14ac:dyDescent="0.25">
      <c r="A111"/>
      <c r="B111"/>
      <c r="C111">
        <v>2</v>
      </c>
      <c r="D111" s="2" t="s">
        <v>87</v>
      </c>
      <c r="E111" s="2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:26" ht="24.95" customHeight="1" x14ac:dyDescent="0.25">
      <c r="A112"/>
      <c r="B112"/>
      <c r="C112" t="s">
        <v>1075</v>
      </c>
      <c r="D112" s="2" t="s">
        <v>1083</v>
      </c>
      <c r="E112" s="2"/>
      <c r="F112" t="s">
        <v>218</v>
      </c>
      <c r="G112">
        <v>9</v>
      </c>
      <c r="H112">
        <v>0</v>
      </c>
      <c r="I112">
        <f t="shared" ref="I112:I143" si="6">ROUND(G112*(H112),2)</f>
        <v>0</v>
      </c>
      <c r="J112">
        <f t="shared" ref="J112:J143" si="7">ROUND(G112*(N112),2)</f>
        <v>0</v>
      </c>
      <c r="K112">
        <f t="shared" ref="K112:K143" si="8">ROUND(G112*(O112),2)</f>
        <v>0</v>
      </c>
      <c r="L112">
        <f t="shared" ref="L112:L143" si="9">ROUND(G112*(H112),2)</f>
        <v>0</v>
      </c>
      <c r="M112"/>
      <c r="N112">
        <v>0</v>
      </c>
      <c r="O112"/>
      <c r="P112"/>
      <c r="Q112"/>
      <c r="R112"/>
      <c r="S112">
        <f t="shared" ref="S112:S143" si="10">ROUND(G112*(P112),3)</f>
        <v>0</v>
      </c>
      <c r="T112"/>
      <c r="U112"/>
      <c r="V112"/>
      <c r="W112"/>
      <c r="Z112" s="1">
        <f t="shared" ref="Z112:Z143" si="11">0.058844*POWER(I112,0.952797)</f>
        <v>0</v>
      </c>
    </row>
    <row r="113" spans="1:26" ht="24.95" customHeight="1" x14ac:dyDescent="0.25">
      <c r="A113"/>
      <c r="B113"/>
      <c r="C113" t="s">
        <v>1077</v>
      </c>
      <c r="D113" s="2" t="s">
        <v>1947</v>
      </c>
      <c r="E113" s="2"/>
      <c r="F113" t="s">
        <v>218</v>
      </c>
      <c r="G113">
        <v>15</v>
      </c>
      <c r="H113">
        <v>0</v>
      </c>
      <c r="I113">
        <f t="shared" si="6"/>
        <v>0</v>
      </c>
      <c r="J113">
        <f t="shared" si="7"/>
        <v>0</v>
      </c>
      <c r="K113">
        <f t="shared" si="8"/>
        <v>0</v>
      </c>
      <c r="L113">
        <f t="shared" si="9"/>
        <v>0</v>
      </c>
      <c r="M113"/>
      <c r="N113">
        <v>0</v>
      </c>
      <c r="O113"/>
      <c r="P113"/>
      <c r="Q113"/>
      <c r="R113"/>
      <c r="S113">
        <f t="shared" si="10"/>
        <v>0</v>
      </c>
      <c r="T113"/>
      <c r="U113"/>
      <c r="V113"/>
      <c r="W113"/>
      <c r="Z113" s="1">
        <f t="shared" si="11"/>
        <v>0</v>
      </c>
    </row>
    <row r="114" spans="1:26" ht="24.95" customHeight="1" x14ac:dyDescent="0.25">
      <c r="A114"/>
      <c r="B114"/>
      <c r="C114" t="s">
        <v>1082</v>
      </c>
      <c r="D114" s="2" t="s">
        <v>1948</v>
      </c>
      <c r="E114" s="2"/>
      <c r="F114" t="s">
        <v>218</v>
      </c>
      <c r="G114">
        <v>15</v>
      </c>
      <c r="H114">
        <v>0</v>
      </c>
      <c r="I114">
        <f t="shared" si="6"/>
        <v>0</v>
      </c>
      <c r="J114">
        <f t="shared" si="7"/>
        <v>0</v>
      </c>
      <c r="K114">
        <f t="shared" si="8"/>
        <v>0</v>
      </c>
      <c r="L114">
        <f t="shared" si="9"/>
        <v>0</v>
      </c>
      <c r="M114"/>
      <c r="N114">
        <v>0</v>
      </c>
      <c r="O114"/>
      <c r="P114"/>
      <c r="Q114"/>
      <c r="R114"/>
      <c r="S114">
        <f t="shared" si="10"/>
        <v>0</v>
      </c>
      <c r="T114"/>
      <c r="U114"/>
      <c r="V114"/>
      <c r="W114"/>
      <c r="Z114" s="1">
        <f t="shared" si="11"/>
        <v>0</v>
      </c>
    </row>
    <row r="115" spans="1:26" ht="24.95" customHeight="1" x14ac:dyDescent="0.25">
      <c r="A115"/>
      <c r="B115"/>
      <c r="C115" t="s">
        <v>1084</v>
      </c>
      <c r="D115" s="2" t="s">
        <v>1089</v>
      </c>
      <c r="E115" s="2"/>
      <c r="F115" t="s">
        <v>218</v>
      </c>
      <c r="G115">
        <v>6</v>
      </c>
      <c r="H115">
        <v>0</v>
      </c>
      <c r="I115">
        <f t="shared" si="6"/>
        <v>0</v>
      </c>
      <c r="J115">
        <f t="shared" si="7"/>
        <v>0</v>
      </c>
      <c r="K115">
        <f t="shared" si="8"/>
        <v>0</v>
      </c>
      <c r="L115">
        <f t="shared" si="9"/>
        <v>0</v>
      </c>
      <c r="M115"/>
      <c r="N115">
        <v>0</v>
      </c>
      <c r="O115"/>
      <c r="P115"/>
      <c r="Q115"/>
      <c r="R115"/>
      <c r="S115">
        <f t="shared" si="10"/>
        <v>0</v>
      </c>
      <c r="T115"/>
      <c r="U115"/>
      <c r="V115"/>
      <c r="W115"/>
      <c r="Z115" s="1">
        <f t="shared" si="11"/>
        <v>0</v>
      </c>
    </row>
    <row r="116" spans="1:26" ht="24.95" customHeight="1" x14ac:dyDescent="0.25">
      <c r="A116"/>
      <c r="B116"/>
      <c r="C116" t="s">
        <v>1086</v>
      </c>
      <c r="D116" s="2" t="s">
        <v>1091</v>
      </c>
      <c r="E116" s="2"/>
      <c r="F116" t="s">
        <v>218</v>
      </c>
      <c r="G116">
        <v>6</v>
      </c>
      <c r="H116">
        <v>0</v>
      </c>
      <c r="I116">
        <f t="shared" si="6"/>
        <v>0</v>
      </c>
      <c r="J116">
        <f t="shared" si="7"/>
        <v>0</v>
      </c>
      <c r="K116">
        <f t="shared" si="8"/>
        <v>0</v>
      </c>
      <c r="L116">
        <f t="shared" si="9"/>
        <v>0</v>
      </c>
      <c r="M116"/>
      <c r="N116">
        <v>0</v>
      </c>
      <c r="O116"/>
      <c r="P116"/>
      <c r="Q116"/>
      <c r="R116"/>
      <c r="S116">
        <f t="shared" si="10"/>
        <v>0</v>
      </c>
      <c r="T116"/>
      <c r="U116"/>
      <c r="V116"/>
      <c r="W116"/>
      <c r="Z116" s="1">
        <f t="shared" si="11"/>
        <v>0</v>
      </c>
    </row>
    <row r="117" spans="1:26" ht="24.95" customHeight="1" x14ac:dyDescent="0.25">
      <c r="A117"/>
      <c r="B117"/>
      <c r="C117" t="s">
        <v>1088</v>
      </c>
      <c r="D117" s="2" t="s">
        <v>1093</v>
      </c>
      <c r="E117" s="2"/>
      <c r="F117" t="s">
        <v>218</v>
      </c>
      <c r="G117">
        <v>3</v>
      </c>
      <c r="H117">
        <v>0</v>
      </c>
      <c r="I117">
        <f t="shared" si="6"/>
        <v>0</v>
      </c>
      <c r="J117">
        <f t="shared" si="7"/>
        <v>0</v>
      </c>
      <c r="K117">
        <f t="shared" si="8"/>
        <v>0</v>
      </c>
      <c r="L117">
        <f t="shared" si="9"/>
        <v>0</v>
      </c>
      <c r="M117"/>
      <c r="N117">
        <v>0</v>
      </c>
      <c r="O117"/>
      <c r="P117"/>
      <c r="Q117"/>
      <c r="R117"/>
      <c r="S117">
        <f t="shared" si="10"/>
        <v>0</v>
      </c>
      <c r="T117"/>
      <c r="U117"/>
      <c r="V117"/>
      <c r="W117"/>
      <c r="Z117" s="1">
        <f t="shared" si="11"/>
        <v>0</v>
      </c>
    </row>
    <row r="118" spans="1:26" ht="24.95" customHeight="1" x14ac:dyDescent="0.25">
      <c r="A118"/>
      <c r="B118"/>
      <c r="C118" t="s">
        <v>1090</v>
      </c>
      <c r="D118" s="2" t="s">
        <v>1095</v>
      </c>
      <c r="E118" s="2"/>
      <c r="F118" t="s">
        <v>218</v>
      </c>
      <c r="G118">
        <v>3</v>
      </c>
      <c r="H118">
        <v>0</v>
      </c>
      <c r="I118">
        <f t="shared" si="6"/>
        <v>0</v>
      </c>
      <c r="J118">
        <f t="shared" si="7"/>
        <v>0</v>
      </c>
      <c r="K118">
        <f t="shared" si="8"/>
        <v>0</v>
      </c>
      <c r="L118">
        <f t="shared" si="9"/>
        <v>0</v>
      </c>
      <c r="M118"/>
      <c r="N118">
        <v>0</v>
      </c>
      <c r="O118"/>
      <c r="P118"/>
      <c r="Q118"/>
      <c r="R118"/>
      <c r="S118">
        <f t="shared" si="10"/>
        <v>0</v>
      </c>
      <c r="T118"/>
      <c r="U118"/>
      <c r="V118"/>
      <c r="W118"/>
      <c r="Z118" s="1">
        <f t="shared" si="11"/>
        <v>0</v>
      </c>
    </row>
    <row r="119" spans="1:26" ht="24.95" customHeight="1" x14ac:dyDescent="0.25">
      <c r="A119"/>
      <c r="B119"/>
      <c r="C119" t="s">
        <v>1092</v>
      </c>
      <c r="D119" s="2" t="s">
        <v>1099</v>
      </c>
      <c r="E119" s="2"/>
      <c r="F119" t="s">
        <v>218</v>
      </c>
      <c r="G119">
        <v>10</v>
      </c>
      <c r="H119">
        <v>0</v>
      </c>
      <c r="I119">
        <f t="shared" si="6"/>
        <v>0</v>
      </c>
      <c r="J119">
        <f t="shared" si="7"/>
        <v>0</v>
      </c>
      <c r="K119">
        <f t="shared" si="8"/>
        <v>0</v>
      </c>
      <c r="L119">
        <f t="shared" si="9"/>
        <v>0</v>
      </c>
      <c r="M119"/>
      <c r="N119">
        <v>0</v>
      </c>
      <c r="O119"/>
      <c r="P119"/>
      <c r="Q119"/>
      <c r="R119"/>
      <c r="S119">
        <f t="shared" si="10"/>
        <v>0</v>
      </c>
      <c r="T119"/>
      <c r="U119"/>
      <c r="V119"/>
      <c r="W119"/>
      <c r="Z119" s="1">
        <f t="shared" si="11"/>
        <v>0</v>
      </c>
    </row>
    <row r="120" spans="1:26" ht="24.95" customHeight="1" x14ac:dyDescent="0.25">
      <c r="A120"/>
      <c r="B120"/>
      <c r="C120" t="s">
        <v>1094</v>
      </c>
      <c r="D120" s="2" t="s">
        <v>1099</v>
      </c>
      <c r="E120" s="2"/>
      <c r="F120" t="s">
        <v>218</v>
      </c>
      <c r="G120">
        <v>10</v>
      </c>
      <c r="H120">
        <v>0</v>
      </c>
      <c r="I120">
        <f t="shared" si="6"/>
        <v>0</v>
      </c>
      <c r="J120">
        <f t="shared" si="7"/>
        <v>0</v>
      </c>
      <c r="K120">
        <f t="shared" si="8"/>
        <v>0</v>
      </c>
      <c r="L120">
        <f t="shared" si="9"/>
        <v>0</v>
      </c>
      <c r="M120"/>
      <c r="N120">
        <v>0</v>
      </c>
      <c r="O120"/>
      <c r="P120"/>
      <c r="Q120"/>
      <c r="R120"/>
      <c r="S120">
        <f t="shared" si="10"/>
        <v>0</v>
      </c>
      <c r="T120"/>
      <c r="U120"/>
      <c r="V120"/>
      <c r="W120"/>
      <c r="Z120" s="1">
        <f t="shared" si="11"/>
        <v>0</v>
      </c>
    </row>
    <row r="121" spans="1:26" ht="24.95" customHeight="1" x14ac:dyDescent="0.25">
      <c r="A121"/>
      <c r="B121"/>
      <c r="C121" t="s">
        <v>1096</v>
      </c>
      <c r="D121" s="2" t="s">
        <v>1949</v>
      </c>
      <c r="E121" s="2"/>
      <c r="F121" t="s">
        <v>218</v>
      </c>
      <c r="G121">
        <v>19</v>
      </c>
      <c r="H121">
        <v>0</v>
      </c>
      <c r="I121">
        <f t="shared" si="6"/>
        <v>0</v>
      </c>
      <c r="J121">
        <f t="shared" si="7"/>
        <v>0</v>
      </c>
      <c r="K121">
        <f t="shared" si="8"/>
        <v>0</v>
      </c>
      <c r="L121">
        <f t="shared" si="9"/>
        <v>0</v>
      </c>
      <c r="M121"/>
      <c r="N121">
        <v>0</v>
      </c>
      <c r="O121"/>
      <c r="P121"/>
      <c r="Q121"/>
      <c r="R121"/>
      <c r="S121">
        <f t="shared" si="10"/>
        <v>0</v>
      </c>
      <c r="T121"/>
      <c r="U121"/>
      <c r="V121"/>
      <c r="W121"/>
      <c r="Z121" s="1">
        <f t="shared" si="11"/>
        <v>0</v>
      </c>
    </row>
    <row r="122" spans="1:26" ht="24.95" customHeight="1" x14ac:dyDescent="0.25">
      <c r="A122"/>
      <c r="B122"/>
      <c r="C122" t="s">
        <v>1098</v>
      </c>
      <c r="D122" s="2" t="s">
        <v>1950</v>
      </c>
      <c r="E122" s="2"/>
      <c r="F122" t="s">
        <v>218</v>
      </c>
      <c r="G122">
        <v>19</v>
      </c>
      <c r="H122">
        <v>0</v>
      </c>
      <c r="I122">
        <f t="shared" si="6"/>
        <v>0</v>
      </c>
      <c r="J122">
        <f t="shared" si="7"/>
        <v>0</v>
      </c>
      <c r="K122">
        <f t="shared" si="8"/>
        <v>0</v>
      </c>
      <c r="L122">
        <f t="shared" si="9"/>
        <v>0</v>
      </c>
      <c r="M122"/>
      <c r="N122">
        <v>0</v>
      </c>
      <c r="O122"/>
      <c r="P122"/>
      <c r="Q122"/>
      <c r="R122"/>
      <c r="S122">
        <f t="shared" si="10"/>
        <v>0</v>
      </c>
      <c r="T122"/>
      <c r="U122"/>
      <c r="V122"/>
      <c r="W122"/>
      <c r="Z122" s="1">
        <f t="shared" si="11"/>
        <v>0</v>
      </c>
    </row>
    <row r="123" spans="1:26" ht="24.95" customHeight="1" x14ac:dyDescent="0.25">
      <c r="A123"/>
      <c r="B123"/>
      <c r="C123" t="s">
        <v>1100</v>
      </c>
      <c r="D123" s="2" t="s">
        <v>1105</v>
      </c>
      <c r="E123" s="2"/>
      <c r="F123" t="s">
        <v>218</v>
      </c>
      <c r="G123">
        <v>6</v>
      </c>
      <c r="H123">
        <v>0</v>
      </c>
      <c r="I123">
        <f t="shared" si="6"/>
        <v>0</v>
      </c>
      <c r="J123">
        <f t="shared" si="7"/>
        <v>0</v>
      </c>
      <c r="K123">
        <f t="shared" si="8"/>
        <v>0</v>
      </c>
      <c r="L123">
        <f t="shared" si="9"/>
        <v>0</v>
      </c>
      <c r="M123"/>
      <c r="N123">
        <v>0</v>
      </c>
      <c r="O123"/>
      <c r="P123"/>
      <c r="Q123"/>
      <c r="R123"/>
      <c r="S123">
        <f t="shared" si="10"/>
        <v>0</v>
      </c>
      <c r="T123"/>
      <c r="U123"/>
      <c r="V123"/>
      <c r="W123"/>
      <c r="Z123" s="1">
        <f t="shared" si="11"/>
        <v>0</v>
      </c>
    </row>
    <row r="124" spans="1:26" ht="24.95" customHeight="1" x14ac:dyDescent="0.25">
      <c r="A124"/>
      <c r="B124"/>
      <c r="C124" t="s">
        <v>1102</v>
      </c>
      <c r="D124" s="2" t="s">
        <v>1105</v>
      </c>
      <c r="E124" s="2"/>
      <c r="F124" t="s">
        <v>218</v>
      </c>
      <c r="G124">
        <v>6</v>
      </c>
      <c r="H124">
        <v>0</v>
      </c>
      <c r="I124">
        <f t="shared" si="6"/>
        <v>0</v>
      </c>
      <c r="J124">
        <f t="shared" si="7"/>
        <v>0</v>
      </c>
      <c r="K124">
        <f t="shared" si="8"/>
        <v>0</v>
      </c>
      <c r="L124">
        <f t="shared" si="9"/>
        <v>0</v>
      </c>
      <c r="M124"/>
      <c r="N124">
        <v>0</v>
      </c>
      <c r="O124"/>
      <c r="P124"/>
      <c r="Q124"/>
      <c r="R124"/>
      <c r="S124">
        <f t="shared" si="10"/>
        <v>0</v>
      </c>
      <c r="T124"/>
      <c r="U124"/>
      <c r="V124"/>
      <c r="W124"/>
      <c r="Z124" s="1">
        <f t="shared" si="11"/>
        <v>0</v>
      </c>
    </row>
    <row r="125" spans="1:26" ht="24.95" customHeight="1" x14ac:dyDescent="0.25">
      <c r="A125"/>
      <c r="B125"/>
      <c r="C125" t="s">
        <v>1104</v>
      </c>
      <c r="D125" s="2" t="s">
        <v>1109</v>
      </c>
      <c r="E125" s="2"/>
      <c r="F125" t="s">
        <v>218</v>
      </c>
      <c r="G125">
        <v>2</v>
      </c>
      <c r="H125">
        <v>0</v>
      </c>
      <c r="I125">
        <f t="shared" si="6"/>
        <v>0</v>
      </c>
      <c r="J125">
        <f t="shared" si="7"/>
        <v>0</v>
      </c>
      <c r="K125">
        <f t="shared" si="8"/>
        <v>0</v>
      </c>
      <c r="L125">
        <f t="shared" si="9"/>
        <v>0</v>
      </c>
      <c r="M125"/>
      <c r="N125">
        <v>0</v>
      </c>
      <c r="O125"/>
      <c r="P125"/>
      <c r="Q125"/>
      <c r="R125"/>
      <c r="S125">
        <f t="shared" si="10"/>
        <v>0</v>
      </c>
      <c r="T125"/>
      <c r="U125"/>
      <c r="V125"/>
      <c r="W125"/>
      <c r="Z125" s="1">
        <f t="shared" si="11"/>
        <v>0</v>
      </c>
    </row>
    <row r="126" spans="1:26" ht="24.95" customHeight="1" x14ac:dyDescent="0.25">
      <c r="A126"/>
      <c r="B126"/>
      <c r="C126" t="s">
        <v>1106</v>
      </c>
      <c r="D126" s="2" t="s">
        <v>1111</v>
      </c>
      <c r="E126" s="2"/>
      <c r="F126" t="s">
        <v>218</v>
      </c>
      <c r="G126">
        <v>2</v>
      </c>
      <c r="H126">
        <v>0</v>
      </c>
      <c r="I126">
        <f t="shared" si="6"/>
        <v>0</v>
      </c>
      <c r="J126">
        <f t="shared" si="7"/>
        <v>0</v>
      </c>
      <c r="K126">
        <f t="shared" si="8"/>
        <v>0</v>
      </c>
      <c r="L126">
        <f t="shared" si="9"/>
        <v>0</v>
      </c>
      <c r="M126"/>
      <c r="N126">
        <v>0</v>
      </c>
      <c r="O126"/>
      <c r="P126"/>
      <c r="Q126"/>
      <c r="R126"/>
      <c r="S126">
        <f t="shared" si="10"/>
        <v>0</v>
      </c>
      <c r="T126"/>
      <c r="U126"/>
      <c r="V126"/>
      <c r="W126"/>
      <c r="Z126" s="1">
        <f t="shared" si="11"/>
        <v>0</v>
      </c>
    </row>
    <row r="127" spans="1:26" ht="24.95" customHeight="1" x14ac:dyDescent="0.25">
      <c r="A127"/>
      <c r="B127"/>
      <c r="C127" t="s">
        <v>1108</v>
      </c>
      <c r="D127" s="2" t="s">
        <v>1951</v>
      </c>
      <c r="E127" s="2"/>
      <c r="F127" t="s">
        <v>218</v>
      </c>
      <c r="G127">
        <v>4</v>
      </c>
      <c r="H127">
        <v>0</v>
      </c>
      <c r="I127">
        <f t="shared" si="6"/>
        <v>0</v>
      </c>
      <c r="J127">
        <f t="shared" si="7"/>
        <v>0</v>
      </c>
      <c r="K127">
        <f t="shared" si="8"/>
        <v>0</v>
      </c>
      <c r="L127">
        <f t="shared" si="9"/>
        <v>0</v>
      </c>
      <c r="M127"/>
      <c r="N127">
        <v>0</v>
      </c>
      <c r="O127"/>
      <c r="P127"/>
      <c r="Q127"/>
      <c r="R127"/>
      <c r="S127">
        <f t="shared" si="10"/>
        <v>0</v>
      </c>
      <c r="T127"/>
      <c r="U127"/>
      <c r="V127"/>
      <c r="W127"/>
      <c r="Z127" s="1">
        <f t="shared" si="11"/>
        <v>0</v>
      </c>
    </row>
    <row r="128" spans="1:26" ht="24.95" customHeight="1" x14ac:dyDescent="0.25">
      <c r="A128"/>
      <c r="B128"/>
      <c r="C128" t="s">
        <v>1110</v>
      </c>
      <c r="D128" s="2" t="s">
        <v>1952</v>
      </c>
      <c r="E128" s="2"/>
      <c r="F128" t="s">
        <v>218</v>
      </c>
      <c r="G128">
        <v>4</v>
      </c>
      <c r="H128">
        <v>0</v>
      </c>
      <c r="I128">
        <f t="shared" si="6"/>
        <v>0</v>
      </c>
      <c r="J128">
        <f t="shared" si="7"/>
        <v>0</v>
      </c>
      <c r="K128">
        <f t="shared" si="8"/>
        <v>0</v>
      </c>
      <c r="L128">
        <f t="shared" si="9"/>
        <v>0</v>
      </c>
      <c r="M128"/>
      <c r="N128">
        <v>0</v>
      </c>
      <c r="O128"/>
      <c r="P128"/>
      <c r="Q128"/>
      <c r="R128"/>
      <c r="S128">
        <f t="shared" si="10"/>
        <v>0</v>
      </c>
      <c r="T128"/>
      <c r="U128"/>
      <c r="V128"/>
      <c r="W128"/>
      <c r="Z128" s="1">
        <f t="shared" si="11"/>
        <v>0</v>
      </c>
    </row>
    <row r="129" spans="1:26" ht="24.95" customHeight="1" x14ac:dyDescent="0.25">
      <c r="A129"/>
      <c r="B129"/>
      <c r="C129" t="s">
        <v>1112</v>
      </c>
      <c r="D129" s="2" t="s">
        <v>1117</v>
      </c>
      <c r="E129" s="2"/>
      <c r="F129" t="s">
        <v>218</v>
      </c>
      <c r="G129">
        <v>4</v>
      </c>
      <c r="H129">
        <v>0</v>
      </c>
      <c r="I129">
        <f t="shared" si="6"/>
        <v>0</v>
      </c>
      <c r="J129">
        <f t="shared" si="7"/>
        <v>0</v>
      </c>
      <c r="K129">
        <f t="shared" si="8"/>
        <v>0</v>
      </c>
      <c r="L129">
        <f t="shared" si="9"/>
        <v>0</v>
      </c>
      <c r="M129"/>
      <c r="N129">
        <v>0</v>
      </c>
      <c r="O129"/>
      <c r="P129"/>
      <c r="Q129"/>
      <c r="R129"/>
      <c r="S129">
        <f t="shared" si="10"/>
        <v>0</v>
      </c>
      <c r="T129"/>
      <c r="U129"/>
      <c r="V129"/>
      <c r="W129"/>
      <c r="Z129" s="1">
        <f t="shared" si="11"/>
        <v>0</v>
      </c>
    </row>
    <row r="130" spans="1:26" ht="24.95" customHeight="1" x14ac:dyDescent="0.25">
      <c r="A130"/>
      <c r="B130"/>
      <c r="C130" t="s">
        <v>1114</v>
      </c>
      <c r="D130" s="2" t="s">
        <v>1119</v>
      </c>
      <c r="E130" s="2"/>
      <c r="F130" t="s">
        <v>218</v>
      </c>
      <c r="G130">
        <v>4</v>
      </c>
      <c r="H130">
        <v>0</v>
      </c>
      <c r="I130">
        <f t="shared" si="6"/>
        <v>0</v>
      </c>
      <c r="J130">
        <f t="shared" si="7"/>
        <v>0</v>
      </c>
      <c r="K130">
        <f t="shared" si="8"/>
        <v>0</v>
      </c>
      <c r="L130">
        <f t="shared" si="9"/>
        <v>0</v>
      </c>
      <c r="M130"/>
      <c r="N130">
        <v>0</v>
      </c>
      <c r="O130"/>
      <c r="P130"/>
      <c r="Q130"/>
      <c r="R130"/>
      <c r="S130">
        <f t="shared" si="10"/>
        <v>0</v>
      </c>
      <c r="T130"/>
      <c r="U130"/>
      <c r="V130"/>
      <c r="W130"/>
      <c r="Z130" s="1">
        <f t="shared" si="11"/>
        <v>0</v>
      </c>
    </row>
    <row r="131" spans="1:26" ht="24.95" customHeight="1" x14ac:dyDescent="0.25">
      <c r="A131"/>
      <c r="B131"/>
      <c r="C131" t="s">
        <v>1116</v>
      </c>
      <c r="D131" s="2" t="s">
        <v>1121</v>
      </c>
      <c r="E131" s="2"/>
      <c r="F131" t="s">
        <v>218</v>
      </c>
      <c r="G131">
        <v>4</v>
      </c>
      <c r="H131">
        <v>0</v>
      </c>
      <c r="I131">
        <f t="shared" si="6"/>
        <v>0</v>
      </c>
      <c r="J131">
        <f t="shared" si="7"/>
        <v>0</v>
      </c>
      <c r="K131">
        <f t="shared" si="8"/>
        <v>0</v>
      </c>
      <c r="L131">
        <f t="shared" si="9"/>
        <v>0</v>
      </c>
      <c r="M131"/>
      <c r="N131">
        <v>0</v>
      </c>
      <c r="O131"/>
      <c r="P131"/>
      <c r="Q131"/>
      <c r="R131"/>
      <c r="S131">
        <f t="shared" si="10"/>
        <v>0</v>
      </c>
      <c r="T131"/>
      <c r="U131"/>
      <c r="V131"/>
      <c r="W131"/>
      <c r="Z131" s="1">
        <f t="shared" si="11"/>
        <v>0</v>
      </c>
    </row>
    <row r="132" spans="1:26" ht="24.95" customHeight="1" x14ac:dyDescent="0.25">
      <c r="A132"/>
      <c r="B132"/>
      <c r="C132" t="s">
        <v>1118</v>
      </c>
      <c r="D132" s="2" t="s">
        <v>1953</v>
      </c>
      <c r="E132" s="2"/>
      <c r="F132" t="s">
        <v>218</v>
      </c>
      <c r="G132">
        <v>8</v>
      </c>
      <c r="H132">
        <v>0</v>
      </c>
      <c r="I132">
        <f t="shared" si="6"/>
        <v>0</v>
      </c>
      <c r="J132">
        <f t="shared" si="7"/>
        <v>0</v>
      </c>
      <c r="K132">
        <f t="shared" si="8"/>
        <v>0</v>
      </c>
      <c r="L132">
        <f t="shared" si="9"/>
        <v>0</v>
      </c>
      <c r="M132"/>
      <c r="N132">
        <v>0</v>
      </c>
      <c r="O132"/>
      <c r="P132"/>
      <c r="Q132"/>
      <c r="R132"/>
      <c r="S132">
        <f t="shared" si="10"/>
        <v>0</v>
      </c>
      <c r="T132"/>
      <c r="U132"/>
      <c r="V132"/>
      <c r="W132"/>
      <c r="Z132" s="1">
        <f t="shared" si="11"/>
        <v>0</v>
      </c>
    </row>
    <row r="133" spans="1:26" ht="24.95" customHeight="1" x14ac:dyDescent="0.25">
      <c r="A133"/>
      <c r="B133"/>
      <c r="C133" t="s">
        <v>1120</v>
      </c>
      <c r="D133" s="2" t="s">
        <v>1954</v>
      </c>
      <c r="E133" s="2"/>
      <c r="F133" t="s">
        <v>218</v>
      </c>
      <c r="G133">
        <v>8</v>
      </c>
      <c r="H133">
        <v>0</v>
      </c>
      <c r="I133">
        <f t="shared" si="6"/>
        <v>0</v>
      </c>
      <c r="J133">
        <f t="shared" si="7"/>
        <v>0</v>
      </c>
      <c r="K133">
        <f t="shared" si="8"/>
        <v>0</v>
      </c>
      <c r="L133">
        <f t="shared" si="9"/>
        <v>0</v>
      </c>
      <c r="M133"/>
      <c r="N133">
        <v>0</v>
      </c>
      <c r="O133"/>
      <c r="P133"/>
      <c r="Q133"/>
      <c r="R133"/>
      <c r="S133">
        <f t="shared" si="10"/>
        <v>0</v>
      </c>
      <c r="T133"/>
      <c r="U133"/>
      <c r="V133"/>
      <c r="W133"/>
      <c r="Z133" s="1">
        <f t="shared" si="11"/>
        <v>0</v>
      </c>
    </row>
    <row r="134" spans="1:26" ht="24.95" customHeight="1" x14ac:dyDescent="0.25">
      <c r="A134"/>
      <c r="B134"/>
      <c r="C134" t="s">
        <v>1122</v>
      </c>
      <c r="D134" s="2" t="s">
        <v>1955</v>
      </c>
      <c r="E134" s="2"/>
      <c r="F134" t="s">
        <v>218</v>
      </c>
      <c r="G134">
        <v>29</v>
      </c>
      <c r="H134">
        <v>0</v>
      </c>
      <c r="I134">
        <f t="shared" si="6"/>
        <v>0</v>
      </c>
      <c r="J134">
        <f t="shared" si="7"/>
        <v>0</v>
      </c>
      <c r="K134">
        <f t="shared" si="8"/>
        <v>0</v>
      </c>
      <c r="L134">
        <f t="shared" si="9"/>
        <v>0</v>
      </c>
      <c r="M134"/>
      <c r="N134">
        <v>0</v>
      </c>
      <c r="O134"/>
      <c r="P134"/>
      <c r="Q134"/>
      <c r="R134"/>
      <c r="S134">
        <f t="shared" si="10"/>
        <v>0</v>
      </c>
      <c r="T134"/>
      <c r="U134"/>
      <c r="V134"/>
      <c r="W134"/>
      <c r="Z134" s="1">
        <f t="shared" si="11"/>
        <v>0</v>
      </c>
    </row>
    <row r="135" spans="1:26" ht="24.95" customHeight="1" x14ac:dyDescent="0.25">
      <c r="A135"/>
      <c r="B135"/>
      <c r="C135" t="s">
        <v>1124</v>
      </c>
      <c r="D135" s="2" t="s">
        <v>1956</v>
      </c>
      <c r="E135" s="2"/>
      <c r="F135" t="s">
        <v>218</v>
      </c>
      <c r="G135">
        <v>29</v>
      </c>
      <c r="H135">
        <v>0</v>
      </c>
      <c r="I135">
        <f t="shared" si="6"/>
        <v>0</v>
      </c>
      <c r="J135">
        <f t="shared" si="7"/>
        <v>0</v>
      </c>
      <c r="K135">
        <f t="shared" si="8"/>
        <v>0</v>
      </c>
      <c r="L135">
        <f t="shared" si="9"/>
        <v>0</v>
      </c>
      <c r="M135"/>
      <c r="N135">
        <v>0</v>
      </c>
      <c r="O135"/>
      <c r="P135"/>
      <c r="Q135"/>
      <c r="R135"/>
      <c r="S135">
        <f t="shared" si="10"/>
        <v>0</v>
      </c>
      <c r="T135"/>
      <c r="U135"/>
      <c r="V135"/>
      <c r="W135"/>
      <c r="Z135" s="1">
        <f t="shared" si="11"/>
        <v>0</v>
      </c>
    </row>
    <row r="136" spans="1:26" ht="24.95" customHeight="1" x14ac:dyDescent="0.25">
      <c r="A136"/>
      <c r="B136"/>
      <c r="C136" t="s">
        <v>1126</v>
      </c>
      <c r="D136" s="2" t="s">
        <v>1127</v>
      </c>
      <c r="E136" s="2"/>
      <c r="F136" t="s">
        <v>218</v>
      </c>
      <c r="G136">
        <v>10</v>
      </c>
      <c r="H136">
        <v>0</v>
      </c>
      <c r="I136">
        <f t="shared" si="6"/>
        <v>0</v>
      </c>
      <c r="J136">
        <f t="shared" si="7"/>
        <v>0</v>
      </c>
      <c r="K136">
        <f t="shared" si="8"/>
        <v>0</v>
      </c>
      <c r="L136">
        <f t="shared" si="9"/>
        <v>0</v>
      </c>
      <c r="M136"/>
      <c r="N136">
        <v>0</v>
      </c>
      <c r="O136"/>
      <c r="P136"/>
      <c r="Q136"/>
      <c r="R136"/>
      <c r="S136">
        <f t="shared" si="10"/>
        <v>0</v>
      </c>
      <c r="T136"/>
      <c r="U136"/>
      <c r="V136"/>
      <c r="W136"/>
      <c r="Z136" s="1">
        <f t="shared" si="11"/>
        <v>0</v>
      </c>
    </row>
    <row r="137" spans="1:26" ht="24.95" customHeight="1" x14ac:dyDescent="0.25">
      <c r="A137"/>
      <c r="B137"/>
      <c r="C137" t="s">
        <v>1128</v>
      </c>
      <c r="D137" s="2" t="s">
        <v>1129</v>
      </c>
      <c r="E137" s="2"/>
      <c r="F137" t="s">
        <v>218</v>
      </c>
      <c r="G137">
        <v>10</v>
      </c>
      <c r="H137">
        <v>0</v>
      </c>
      <c r="I137">
        <f t="shared" si="6"/>
        <v>0</v>
      </c>
      <c r="J137">
        <f t="shared" si="7"/>
        <v>0</v>
      </c>
      <c r="K137">
        <f t="shared" si="8"/>
        <v>0</v>
      </c>
      <c r="L137">
        <f t="shared" si="9"/>
        <v>0</v>
      </c>
      <c r="M137"/>
      <c r="N137">
        <v>0</v>
      </c>
      <c r="O137"/>
      <c r="P137"/>
      <c r="Q137"/>
      <c r="R137"/>
      <c r="S137">
        <f t="shared" si="10"/>
        <v>0</v>
      </c>
      <c r="T137"/>
      <c r="U137"/>
      <c r="V137"/>
      <c r="W137"/>
      <c r="Z137" s="1">
        <f t="shared" si="11"/>
        <v>0</v>
      </c>
    </row>
    <row r="138" spans="1:26" ht="24.95" customHeight="1" x14ac:dyDescent="0.25">
      <c r="A138"/>
      <c r="B138"/>
      <c r="C138" t="s">
        <v>1130</v>
      </c>
      <c r="D138" s="2" t="s">
        <v>1957</v>
      </c>
      <c r="E138" s="2"/>
      <c r="F138" t="s">
        <v>218</v>
      </c>
      <c r="G138">
        <v>12</v>
      </c>
      <c r="H138">
        <v>0</v>
      </c>
      <c r="I138">
        <f t="shared" si="6"/>
        <v>0</v>
      </c>
      <c r="J138">
        <f t="shared" si="7"/>
        <v>0</v>
      </c>
      <c r="K138">
        <f t="shared" si="8"/>
        <v>0</v>
      </c>
      <c r="L138">
        <f t="shared" si="9"/>
        <v>0</v>
      </c>
      <c r="M138"/>
      <c r="N138">
        <v>0</v>
      </c>
      <c r="O138"/>
      <c r="P138"/>
      <c r="Q138"/>
      <c r="R138"/>
      <c r="S138">
        <f t="shared" si="10"/>
        <v>0</v>
      </c>
      <c r="T138"/>
      <c r="U138"/>
      <c r="V138"/>
      <c r="W138"/>
      <c r="Z138" s="1">
        <f t="shared" si="11"/>
        <v>0</v>
      </c>
    </row>
    <row r="139" spans="1:26" ht="24.95" customHeight="1" x14ac:dyDescent="0.25">
      <c r="A139"/>
      <c r="B139"/>
      <c r="C139" t="s">
        <v>1132</v>
      </c>
      <c r="D139" s="2" t="s">
        <v>1131</v>
      </c>
      <c r="E139" s="2"/>
      <c r="F139" t="s">
        <v>218</v>
      </c>
      <c r="G139">
        <v>12</v>
      </c>
      <c r="H139">
        <v>0</v>
      </c>
      <c r="I139">
        <f t="shared" si="6"/>
        <v>0</v>
      </c>
      <c r="J139">
        <f t="shared" si="7"/>
        <v>0</v>
      </c>
      <c r="K139">
        <f t="shared" si="8"/>
        <v>0</v>
      </c>
      <c r="L139">
        <f t="shared" si="9"/>
        <v>0</v>
      </c>
      <c r="M139"/>
      <c r="N139">
        <v>0</v>
      </c>
      <c r="O139"/>
      <c r="P139"/>
      <c r="Q139"/>
      <c r="R139"/>
      <c r="S139">
        <f t="shared" si="10"/>
        <v>0</v>
      </c>
      <c r="T139"/>
      <c r="U139"/>
      <c r="V139"/>
      <c r="W139"/>
      <c r="Z139" s="1">
        <f t="shared" si="11"/>
        <v>0</v>
      </c>
    </row>
    <row r="140" spans="1:26" ht="24.95" customHeight="1" x14ac:dyDescent="0.25">
      <c r="A140"/>
      <c r="B140"/>
      <c r="C140" t="s">
        <v>1134</v>
      </c>
      <c r="D140" s="2" t="s">
        <v>1119</v>
      </c>
      <c r="E140" s="2"/>
      <c r="F140" t="s">
        <v>218</v>
      </c>
      <c r="G140">
        <v>12</v>
      </c>
      <c r="H140">
        <v>0</v>
      </c>
      <c r="I140">
        <f t="shared" si="6"/>
        <v>0</v>
      </c>
      <c r="J140">
        <f t="shared" si="7"/>
        <v>0</v>
      </c>
      <c r="K140">
        <f t="shared" si="8"/>
        <v>0</v>
      </c>
      <c r="L140">
        <f t="shared" si="9"/>
        <v>0</v>
      </c>
      <c r="M140"/>
      <c r="N140">
        <v>0</v>
      </c>
      <c r="O140"/>
      <c r="P140"/>
      <c r="Q140"/>
      <c r="R140"/>
      <c r="S140">
        <f t="shared" si="10"/>
        <v>0</v>
      </c>
      <c r="T140"/>
      <c r="U140"/>
      <c r="V140"/>
      <c r="W140"/>
      <c r="Z140" s="1">
        <f t="shared" si="11"/>
        <v>0</v>
      </c>
    </row>
    <row r="141" spans="1:26" ht="24.95" customHeight="1" x14ac:dyDescent="0.25">
      <c r="A141"/>
      <c r="B141"/>
      <c r="C141" t="s">
        <v>1135</v>
      </c>
      <c r="D141" s="2" t="s">
        <v>1136</v>
      </c>
      <c r="E141" s="2"/>
      <c r="F141" t="s">
        <v>218</v>
      </c>
      <c r="G141">
        <v>2</v>
      </c>
      <c r="H141">
        <v>0</v>
      </c>
      <c r="I141">
        <f t="shared" si="6"/>
        <v>0</v>
      </c>
      <c r="J141">
        <f t="shared" si="7"/>
        <v>0</v>
      </c>
      <c r="K141">
        <f t="shared" si="8"/>
        <v>0</v>
      </c>
      <c r="L141">
        <f t="shared" si="9"/>
        <v>0</v>
      </c>
      <c r="M141"/>
      <c r="N141">
        <v>0</v>
      </c>
      <c r="O141"/>
      <c r="P141"/>
      <c r="Q141"/>
      <c r="R141"/>
      <c r="S141">
        <f t="shared" si="10"/>
        <v>0</v>
      </c>
      <c r="T141"/>
      <c r="U141"/>
      <c r="V141"/>
      <c r="W141"/>
      <c r="Z141" s="1">
        <f t="shared" si="11"/>
        <v>0</v>
      </c>
    </row>
    <row r="142" spans="1:26" ht="24.95" customHeight="1" x14ac:dyDescent="0.25">
      <c r="A142"/>
      <c r="B142"/>
      <c r="C142" t="s">
        <v>1137</v>
      </c>
      <c r="D142" s="2" t="s">
        <v>1138</v>
      </c>
      <c r="E142" s="2"/>
      <c r="F142" t="s">
        <v>218</v>
      </c>
      <c r="G142">
        <v>2</v>
      </c>
      <c r="H142">
        <v>0</v>
      </c>
      <c r="I142">
        <f t="shared" si="6"/>
        <v>0</v>
      </c>
      <c r="J142">
        <f t="shared" si="7"/>
        <v>0</v>
      </c>
      <c r="K142">
        <f t="shared" si="8"/>
        <v>0</v>
      </c>
      <c r="L142">
        <f t="shared" si="9"/>
        <v>0</v>
      </c>
      <c r="M142"/>
      <c r="N142">
        <v>0</v>
      </c>
      <c r="O142"/>
      <c r="P142"/>
      <c r="Q142"/>
      <c r="R142"/>
      <c r="S142">
        <f t="shared" si="10"/>
        <v>0</v>
      </c>
      <c r="T142"/>
      <c r="U142"/>
      <c r="V142"/>
      <c r="W142"/>
      <c r="Z142" s="1">
        <f t="shared" si="11"/>
        <v>0</v>
      </c>
    </row>
    <row r="143" spans="1:26" ht="24.95" customHeight="1" x14ac:dyDescent="0.25">
      <c r="A143"/>
      <c r="B143"/>
      <c r="C143" t="s">
        <v>1139</v>
      </c>
      <c r="D143" s="2" t="s">
        <v>1119</v>
      </c>
      <c r="E143" s="2"/>
      <c r="F143" t="s">
        <v>218</v>
      </c>
      <c r="G143">
        <v>2</v>
      </c>
      <c r="H143">
        <v>0</v>
      </c>
      <c r="I143">
        <f t="shared" si="6"/>
        <v>0</v>
      </c>
      <c r="J143">
        <f t="shared" si="7"/>
        <v>0</v>
      </c>
      <c r="K143">
        <f t="shared" si="8"/>
        <v>0</v>
      </c>
      <c r="L143">
        <f t="shared" si="9"/>
        <v>0</v>
      </c>
      <c r="M143"/>
      <c r="N143">
        <v>0</v>
      </c>
      <c r="O143"/>
      <c r="P143"/>
      <c r="Q143"/>
      <c r="R143"/>
      <c r="S143">
        <f t="shared" si="10"/>
        <v>0</v>
      </c>
      <c r="T143"/>
      <c r="U143"/>
      <c r="V143"/>
      <c r="W143"/>
      <c r="Z143" s="1">
        <f t="shared" si="11"/>
        <v>0</v>
      </c>
    </row>
    <row r="144" spans="1:26" ht="24.95" customHeight="1" x14ac:dyDescent="0.25">
      <c r="A144"/>
      <c r="B144"/>
      <c r="C144" t="s">
        <v>1140</v>
      </c>
      <c r="D144" s="2" t="s">
        <v>1141</v>
      </c>
      <c r="E144" s="2"/>
      <c r="F144" t="s">
        <v>218</v>
      </c>
      <c r="G144">
        <v>3</v>
      </c>
      <c r="H144">
        <v>0</v>
      </c>
      <c r="I144">
        <f t="shared" ref="I144:I175" si="12">ROUND(G144*(H144),2)</f>
        <v>0</v>
      </c>
      <c r="J144">
        <f t="shared" ref="J144:J175" si="13">ROUND(G144*(N144),2)</f>
        <v>0</v>
      </c>
      <c r="K144">
        <f t="shared" ref="K144:K175" si="14">ROUND(G144*(O144),2)</f>
        <v>0</v>
      </c>
      <c r="L144">
        <f t="shared" ref="L144:L175" si="15">ROUND(G144*(H144),2)</f>
        <v>0</v>
      </c>
      <c r="M144"/>
      <c r="N144">
        <v>0</v>
      </c>
      <c r="O144"/>
      <c r="P144"/>
      <c r="Q144"/>
      <c r="R144"/>
      <c r="S144">
        <f t="shared" ref="S144:S175" si="16">ROUND(G144*(P144),3)</f>
        <v>0</v>
      </c>
      <c r="T144"/>
      <c r="U144"/>
      <c r="V144"/>
      <c r="W144"/>
      <c r="Z144" s="1">
        <f t="shared" ref="Z144:Z175" si="17">0.058844*POWER(I144,0.952797)</f>
        <v>0</v>
      </c>
    </row>
    <row r="145" spans="1:26" ht="24.95" customHeight="1" x14ac:dyDescent="0.25">
      <c r="A145"/>
      <c r="B145"/>
      <c r="C145" t="s">
        <v>1142</v>
      </c>
      <c r="D145" s="2" t="s">
        <v>1143</v>
      </c>
      <c r="E145" s="2"/>
      <c r="F145" t="s">
        <v>218</v>
      </c>
      <c r="G145">
        <v>3</v>
      </c>
      <c r="H145">
        <v>0</v>
      </c>
      <c r="I145">
        <f t="shared" si="12"/>
        <v>0</v>
      </c>
      <c r="J145">
        <f t="shared" si="13"/>
        <v>0</v>
      </c>
      <c r="K145">
        <f t="shared" si="14"/>
        <v>0</v>
      </c>
      <c r="L145">
        <f t="shared" si="15"/>
        <v>0</v>
      </c>
      <c r="M145"/>
      <c r="N145">
        <v>0</v>
      </c>
      <c r="O145"/>
      <c r="P145"/>
      <c r="Q145"/>
      <c r="R145"/>
      <c r="S145">
        <f t="shared" si="16"/>
        <v>0</v>
      </c>
      <c r="T145"/>
      <c r="U145"/>
      <c r="V145"/>
      <c r="W145"/>
      <c r="Z145" s="1">
        <f t="shared" si="17"/>
        <v>0</v>
      </c>
    </row>
    <row r="146" spans="1:26" ht="24.95" customHeight="1" x14ac:dyDescent="0.25">
      <c r="A146"/>
      <c r="B146"/>
      <c r="C146" t="s">
        <v>1144</v>
      </c>
      <c r="D146" s="2" t="s">
        <v>1119</v>
      </c>
      <c r="E146" s="2"/>
      <c r="F146" t="s">
        <v>218</v>
      </c>
      <c r="G146">
        <v>3</v>
      </c>
      <c r="H146">
        <v>0</v>
      </c>
      <c r="I146">
        <f t="shared" si="12"/>
        <v>0</v>
      </c>
      <c r="J146">
        <f t="shared" si="13"/>
        <v>0</v>
      </c>
      <c r="K146">
        <f t="shared" si="14"/>
        <v>0</v>
      </c>
      <c r="L146">
        <f t="shared" si="15"/>
        <v>0</v>
      </c>
      <c r="M146"/>
      <c r="N146">
        <v>0</v>
      </c>
      <c r="O146"/>
      <c r="P146"/>
      <c r="Q146"/>
      <c r="R146"/>
      <c r="S146">
        <f t="shared" si="16"/>
        <v>0</v>
      </c>
      <c r="T146"/>
      <c r="U146"/>
      <c r="V146"/>
      <c r="W146"/>
      <c r="Z146" s="1">
        <f t="shared" si="17"/>
        <v>0</v>
      </c>
    </row>
    <row r="147" spans="1:26" ht="24.95" customHeight="1" x14ac:dyDescent="0.25">
      <c r="A147"/>
      <c r="B147"/>
      <c r="C147" t="s">
        <v>1145</v>
      </c>
      <c r="D147" s="2" t="s">
        <v>1146</v>
      </c>
      <c r="E147" s="2"/>
      <c r="F147" t="s">
        <v>218</v>
      </c>
      <c r="G147">
        <v>1</v>
      </c>
      <c r="H147">
        <v>0</v>
      </c>
      <c r="I147">
        <f t="shared" si="12"/>
        <v>0</v>
      </c>
      <c r="J147">
        <f t="shared" si="13"/>
        <v>0</v>
      </c>
      <c r="K147">
        <f t="shared" si="14"/>
        <v>0</v>
      </c>
      <c r="L147">
        <f t="shared" si="15"/>
        <v>0</v>
      </c>
      <c r="M147"/>
      <c r="N147">
        <v>0</v>
      </c>
      <c r="O147"/>
      <c r="P147"/>
      <c r="Q147"/>
      <c r="R147"/>
      <c r="S147">
        <f t="shared" si="16"/>
        <v>0</v>
      </c>
      <c r="T147"/>
      <c r="U147"/>
      <c r="V147"/>
      <c r="W147"/>
      <c r="Z147" s="1">
        <f t="shared" si="17"/>
        <v>0</v>
      </c>
    </row>
    <row r="148" spans="1:26" ht="24.95" customHeight="1" x14ac:dyDescent="0.25">
      <c r="A148"/>
      <c r="B148"/>
      <c r="C148" t="s">
        <v>1147</v>
      </c>
      <c r="D148" s="2" t="s">
        <v>1148</v>
      </c>
      <c r="E148" s="2"/>
      <c r="F148" t="s">
        <v>218</v>
      </c>
      <c r="G148">
        <v>1</v>
      </c>
      <c r="H148">
        <v>0</v>
      </c>
      <c r="I148">
        <f t="shared" si="12"/>
        <v>0</v>
      </c>
      <c r="J148">
        <f t="shared" si="13"/>
        <v>0</v>
      </c>
      <c r="K148">
        <f t="shared" si="14"/>
        <v>0</v>
      </c>
      <c r="L148">
        <f t="shared" si="15"/>
        <v>0</v>
      </c>
      <c r="M148"/>
      <c r="N148">
        <v>0</v>
      </c>
      <c r="O148"/>
      <c r="P148"/>
      <c r="Q148"/>
      <c r="R148"/>
      <c r="S148">
        <f t="shared" si="16"/>
        <v>0</v>
      </c>
      <c r="T148"/>
      <c r="U148"/>
      <c r="V148"/>
      <c r="W148"/>
      <c r="Z148" s="1">
        <f t="shared" si="17"/>
        <v>0</v>
      </c>
    </row>
    <row r="149" spans="1:26" ht="24.95" customHeight="1" x14ac:dyDescent="0.25">
      <c r="A149"/>
      <c r="B149"/>
      <c r="C149" t="s">
        <v>1149</v>
      </c>
      <c r="D149" s="2" t="s">
        <v>1119</v>
      </c>
      <c r="E149" s="2"/>
      <c r="F149" t="s">
        <v>218</v>
      </c>
      <c r="G149">
        <v>1</v>
      </c>
      <c r="H149">
        <v>0</v>
      </c>
      <c r="I149">
        <f t="shared" si="12"/>
        <v>0</v>
      </c>
      <c r="J149">
        <f t="shared" si="13"/>
        <v>0</v>
      </c>
      <c r="K149">
        <f t="shared" si="14"/>
        <v>0</v>
      </c>
      <c r="L149">
        <f t="shared" si="15"/>
        <v>0</v>
      </c>
      <c r="M149"/>
      <c r="N149">
        <v>0</v>
      </c>
      <c r="O149"/>
      <c r="P149"/>
      <c r="Q149"/>
      <c r="R149"/>
      <c r="S149">
        <f t="shared" si="16"/>
        <v>0</v>
      </c>
      <c r="T149"/>
      <c r="U149"/>
      <c r="V149"/>
      <c r="W149"/>
      <c r="Z149" s="1">
        <f t="shared" si="17"/>
        <v>0</v>
      </c>
    </row>
    <row r="150" spans="1:26" ht="24.95" customHeight="1" x14ac:dyDescent="0.25">
      <c r="A150"/>
      <c r="B150"/>
      <c r="C150" t="s">
        <v>1150</v>
      </c>
      <c r="D150" s="2" t="s">
        <v>1958</v>
      </c>
      <c r="E150" s="2"/>
      <c r="F150" t="s">
        <v>218</v>
      </c>
      <c r="G150">
        <v>10</v>
      </c>
      <c r="H150">
        <v>0</v>
      </c>
      <c r="I150">
        <f t="shared" si="12"/>
        <v>0</v>
      </c>
      <c r="J150">
        <f t="shared" si="13"/>
        <v>0</v>
      </c>
      <c r="K150">
        <f t="shared" si="14"/>
        <v>0</v>
      </c>
      <c r="L150">
        <f t="shared" si="15"/>
        <v>0</v>
      </c>
      <c r="M150"/>
      <c r="N150">
        <v>0</v>
      </c>
      <c r="O150"/>
      <c r="P150"/>
      <c r="Q150"/>
      <c r="R150"/>
      <c r="S150">
        <f t="shared" si="16"/>
        <v>0</v>
      </c>
      <c r="T150"/>
      <c r="U150"/>
      <c r="V150"/>
      <c r="W150"/>
      <c r="Z150" s="1">
        <f t="shared" si="17"/>
        <v>0</v>
      </c>
    </row>
    <row r="151" spans="1:26" ht="24.95" customHeight="1" x14ac:dyDescent="0.25">
      <c r="A151"/>
      <c r="B151"/>
      <c r="C151" t="s">
        <v>1152</v>
      </c>
      <c r="D151" s="2" t="s">
        <v>1959</v>
      </c>
      <c r="E151" s="2"/>
      <c r="F151" t="s">
        <v>218</v>
      </c>
      <c r="G151">
        <v>10</v>
      </c>
      <c r="H151">
        <v>0</v>
      </c>
      <c r="I151">
        <f t="shared" si="12"/>
        <v>0</v>
      </c>
      <c r="J151">
        <f t="shared" si="13"/>
        <v>0</v>
      </c>
      <c r="K151">
        <f t="shared" si="14"/>
        <v>0</v>
      </c>
      <c r="L151">
        <f t="shared" si="15"/>
        <v>0</v>
      </c>
      <c r="M151"/>
      <c r="N151">
        <v>0</v>
      </c>
      <c r="O151"/>
      <c r="P151"/>
      <c r="Q151"/>
      <c r="R151"/>
      <c r="S151">
        <f t="shared" si="16"/>
        <v>0</v>
      </c>
      <c r="T151"/>
      <c r="U151"/>
      <c r="V151"/>
      <c r="W151"/>
      <c r="Z151" s="1">
        <f t="shared" si="17"/>
        <v>0</v>
      </c>
    </row>
    <row r="152" spans="1:26" ht="24.95" customHeight="1" x14ac:dyDescent="0.25">
      <c r="A152"/>
      <c r="B152"/>
      <c r="C152" t="s">
        <v>1154</v>
      </c>
      <c r="D152" s="2" t="s">
        <v>1119</v>
      </c>
      <c r="E152" s="2"/>
      <c r="F152" t="s">
        <v>218</v>
      </c>
      <c r="G152">
        <v>10</v>
      </c>
      <c r="H152">
        <v>0</v>
      </c>
      <c r="I152">
        <f t="shared" si="12"/>
        <v>0</v>
      </c>
      <c r="J152">
        <f t="shared" si="13"/>
        <v>0</v>
      </c>
      <c r="K152">
        <f t="shared" si="14"/>
        <v>0</v>
      </c>
      <c r="L152">
        <f t="shared" si="15"/>
        <v>0</v>
      </c>
      <c r="M152"/>
      <c r="N152">
        <v>0</v>
      </c>
      <c r="O152"/>
      <c r="P152"/>
      <c r="Q152"/>
      <c r="R152"/>
      <c r="S152">
        <f t="shared" si="16"/>
        <v>0</v>
      </c>
      <c r="T152"/>
      <c r="U152"/>
      <c r="V152"/>
      <c r="W152"/>
      <c r="Z152" s="1">
        <f t="shared" si="17"/>
        <v>0</v>
      </c>
    </row>
    <row r="153" spans="1:26" ht="24.95" customHeight="1" x14ac:dyDescent="0.25">
      <c r="A153"/>
      <c r="B153"/>
      <c r="C153" t="s">
        <v>1156</v>
      </c>
      <c r="D153" s="2" t="s">
        <v>1190</v>
      </c>
      <c r="E153" s="2"/>
      <c r="F153" t="s">
        <v>215</v>
      </c>
      <c r="G153">
        <v>105</v>
      </c>
      <c r="H153">
        <v>0</v>
      </c>
      <c r="I153">
        <f t="shared" si="12"/>
        <v>0</v>
      </c>
      <c r="J153">
        <f t="shared" si="13"/>
        <v>0</v>
      </c>
      <c r="K153">
        <f t="shared" si="14"/>
        <v>0</v>
      </c>
      <c r="L153">
        <f t="shared" si="15"/>
        <v>0</v>
      </c>
      <c r="M153"/>
      <c r="N153">
        <v>0</v>
      </c>
      <c r="O153"/>
      <c r="P153"/>
      <c r="Q153"/>
      <c r="R153"/>
      <c r="S153">
        <f t="shared" si="16"/>
        <v>0</v>
      </c>
      <c r="T153"/>
      <c r="U153"/>
      <c r="V153"/>
      <c r="W153"/>
      <c r="Z153" s="1">
        <f t="shared" si="17"/>
        <v>0</v>
      </c>
    </row>
    <row r="154" spans="1:26" ht="24.95" customHeight="1" x14ac:dyDescent="0.25">
      <c r="A154"/>
      <c r="B154"/>
      <c r="C154" t="s">
        <v>1158</v>
      </c>
      <c r="D154" s="2" t="s">
        <v>1192</v>
      </c>
      <c r="E154" s="2"/>
      <c r="F154" t="s">
        <v>215</v>
      </c>
      <c r="G154">
        <v>105</v>
      </c>
      <c r="H154">
        <v>0</v>
      </c>
      <c r="I154">
        <f t="shared" si="12"/>
        <v>0</v>
      </c>
      <c r="J154">
        <f t="shared" si="13"/>
        <v>0</v>
      </c>
      <c r="K154">
        <f t="shared" si="14"/>
        <v>0</v>
      </c>
      <c r="L154">
        <f t="shared" si="15"/>
        <v>0</v>
      </c>
      <c r="M154"/>
      <c r="N154">
        <v>0</v>
      </c>
      <c r="O154"/>
      <c r="P154"/>
      <c r="Q154"/>
      <c r="R154"/>
      <c r="S154">
        <f t="shared" si="16"/>
        <v>0</v>
      </c>
      <c r="T154"/>
      <c r="U154"/>
      <c r="V154"/>
      <c r="W154"/>
      <c r="Z154" s="1">
        <f t="shared" si="17"/>
        <v>0</v>
      </c>
    </row>
    <row r="155" spans="1:26" ht="24.95" customHeight="1" x14ac:dyDescent="0.25">
      <c r="A155"/>
      <c r="B155"/>
      <c r="C155" t="s">
        <v>1160</v>
      </c>
      <c r="D155" s="2" t="s">
        <v>1202</v>
      </c>
      <c r="E155" s="2"/>
      <c r="F155" t="s">
        <v>218</v>
      </c>
      <c r="G155">
        <v>1</v>
      </c>
      <c r="H155">
        <v>0</v>
      </c>
      <c r="I155">
        <f t="shared" si="12"/>
        <v>0</v>
      </c>
      <c r="J155">
        <f t="shared" si="13"/>
        <v>0</v>
      </c>
      <c r="K155">
        <f t="shared" si="14"/>
        <v>0</v>
      </c>
      <c r="L155">
        <f t="shared" si="15"/>
        <v>0</v>
      </c>
      <c r="M155"/>
      <c r="N155">
        <v>0</v>
      </c>
      <c r="O155"/>
      <c r="P155"/>
      <c r="Q155"/>
      <c r="R155"/>
      <c r="S155">
        <f t="shared" si="16"/>
        <v>0</v>
      </c>
      <c r="T155"/>
      <c r="U155"/>
      <c r="V155"/>
      <c r="W155"/>
      <c r="Z155" s="1">
        <f t="shared" si="17"/>
        <v>0</v>
      </c>
    </row>
    <row r="156" spans="1:26" ht="24.95" customHeight="1" x14ac:dyDescent="0.25">
      <c r="A156"/>
      <c r="B156"/>
      <c r="C156" t="s">
        <v>1162</v>
      </c>
      <c r="D156" s="2" t="s">
        <v>1202</v>
      </c>
      <c r="E156" s="2"/>
      <c r="F156" t="s">
        <v>218</v>
      </c>
      <c r="G156">
        <v>1</v>
      </c>
      <c r="H156">
        <v>0</v>
      </c>
      <c r="I156">
        <f t="shared" si="12"/>
        <v>0</v>
      </c>
      <c r="J156">
        <f t="shared" si="13"/>
        <v>0</v>
      </c>
      <c r="K156">
        <f t="shared" si="14"/>
        <v>0</v>
      </c>
      <c r="L156">
        <f t="shared" si="15"/>
        <v>0</v>
      </c>
      <c r="M156"/>
      <c r="N156">
        <v>0</v>
      </c>
      <c r="O156"/>
      <c r="P156"/>
      <c r="Q156"/>
      <c r="R156"/>
      <c r="S156">
        <f t="shared" si="16"/>
        <v>0</v>
      </c>
      <c r="T156"/>
      <c r="U156"/>
      <c r="V156"/>
      <c r="W156"/>
      <c r="Z156" s="1">
        <f t="shared" si="17"/>
        <v>0</v>
      </c>
    </row>
    <row r="157" spans="1:26" ht="24.95" customHeight="1" x14ac:dyDescent="0.25">
      <c r="A157"/>
      <c r="B157"/>
      <c r="C157" t="s">
        <v>1164</v>
      </c>
      <c r="D157" s="2" t="s">
        <v>1960</v>
      </c>
      <c r="E157" s="2"/>
      <c r="F157" t="s">
        <v>218</v>
      </c>
      <c r="G157">
        <v>2</v>
      </c>
      <c r="H157">
        <v>0</v>
      </c>
      <c r="I157">
        <f t="shared" si="12"/>
        <v>0</v>
      </c>
      <c r="J157">
        <f t="shared" si="13"/>
        <v>0</v>
      </c>
      <c r="K157">
        <f t="shared" si="14"/>
        <v>0</v>
      </c>
      <c r="L157">
        <f t="shared" si="15"/>
        <v>0</v>
      </c>
      <c r="M157"/>
      <c r="N157">
        <v>0</v>
      </c>
      <c r="O157"/>
      <c r="P157"/>
      <c r="Q157"/>
      <c r="R157"/>
      <c r="S157">
        <f t="shared" si="16"/>
        <v>0</v>
      </c>
      <c r="T157"/>
      <c r="U157"/>
      <c r="V157"/>
      <c r="W157"/>
      <c r="Z157" s="1">
        <f t="shared" si="17"/>
        <v>0</v>
      </c>
    </row>
    <row r="158" spans="1:26" ht="24.95" customHeight="1" x14ac:dyDescent="0.25">
      <c r="A158"/>
      <c r="B158"/>
      <c r="C158" t="s">
        <v>1166</v>
      </c>
      <c r="D158" s="2" t="s">
        <v>1961</v>
      </c>
      <c r="E158" s="2"/>
      <c r="F158" t="s">
        <v>218</v>
      </c>
      <c r="G158">
        <v>2</v>
      </c>
      <c r="H158">
        <v>0</v>
      </c>
      <c r="I158">
        <f t="shared" si="12"/>
        <v>0</v>
      </c>
      <c r="J158">
        <f t="shared" si="13"/>
        <v>0</v>
      </c>
      <c r="K158">
        <f t="shared" si="14"/>
        <v>0</v>
      </c>
      <c r="L158">
        <f t="shared" si="15"/>
        <v>0</v>
      </c>
      <c r="M158"/>
      <c r="N158">
        <v>0</v>
      </c>
      <c r="O158"/>
      <c r="P158"/>
      <c r="Q158"/>
      <c r="R158"/>
      <c r="S158">
        <f t="shared" si="16"/>
        <v>0</v>
      </c>
      <c r="T158"/>
      <c r="U158"/>
      <c r="V158"/>
      <c r="W158"/>
      <c r="Z158" s="1">
        <f t="shared" si="17"/>
        <v>0</v>
      </c>
    </row>
    <row r="159" spans="1:26" ht="24.95" customHeight="1" x14ac:dyDescent="0.25">
      <c r="A159"/>
      <c r="B159"/>
      <c r="C159" t="s">
        <v>1168</v>
      </c>
      <c r="D159" s="2" t="s">
        <v>1209</v>
      </c>
      <c r="E159" s="2"/>
      <c r="F159" t="s">
        <v>218</v>
      </c>
      <c r="G159">
        <v>1</v>
      </c>
      <c r="H159">
        <v>0</v>
      </c>
      <c r="I159">
        <f t="shared" si="12"/>
        <v>0</v>
      </c>
      <c r="J159">
        <f t="shared" si="13"/>
        <v>0</v>
      </c>
      <c r="K159">
        <f t="shared" si="14"/>
        <v>0</v>
      </c>
      <c r="L159">
        <f t="shared" si="15"/>
        <v>0</v>
      </c>
      <c r="M159"/>
      <c r="N159">
        <v>0</v>
      </c>
      <c r="O159"/>
      <c r="P159"/>
      <c r="Q159"/>
      <c r="R159"/>
      <c r="S159">
        <f t="shared" si="16"/>
        <v>0</v>
      </c>
      <c r="T159"/>
      <c r="U159"/>
      <c r="V159"/>
      <c r="W159"/>
      <c r="Z159" s="1">
        <f t="shared" si="17"/>
        <v>0</v>
      </c>
    </row>
    <row r="160" spans="1:26" ht="24.95" customHeight="1" x14ac:dyDescent="0.25">
      <c r="A160"/>
      <c r="B160"/>
      <c r="C160" t="s">
        <v>1170</v>
      </c>
      <c r="D160" s="2" t="s">
        <v>1209</v>
      </c>
      <c r="E160" s="2"/>
      <c r="F160" t="s">
        <v>218</v>
      </c>
      <c r="G160">
        <v>1</v>
      </c>
      <c r="H160">
        <v>0</v>
      </c>
      <c r="I160">
        <f t="shared" si="12"/>
        <v>0</v>
      </c>
      <c r="J160">
        <f t="shared" si="13"/>
        <v>0</v>
      </c>
      <c r="K160">
        <f t="shared" si="14"/>
        <v>0</v>
      </c>
      <c r="L160">
        <f t="shared" si="15"/>
        <v>0</v>
      </c>
      <c r="M160"/>
      <c r="N160">
        <v>0</v>
      </c>
      <c r="O160"/>
      <c r="P160"/>
      <c r="Q160"/>
      <c r="R160"/>
      <c r="S160">
        <f t="shared" si="16"/>
        <v>0</v>
      </c>
      <c r="T160"/>
      <c r="U160"/>
      <c r="V160"/>
      <c r="W160"/>
      <c r="Z160" s="1">
        <f t="shared" si="17"/>
        <v>0</v>
      </c>
    </row>
    <row r="161" spans="1:26" ht="24.95" customHeight="1" x14ac:dyDescent="0.25">
      <c r="A161"/>
      <c r="B161"/>
      <c r="C161" t="s">
        <v>1172</v>
      </c>
      <c r="D161" s="2" t="s">
        <v>1212</v>
      </c>
      <c r="E161" s="2"/>
      <c r="F161" t="s">
        <v>218</v>
      </c>
      <c r="G161">
        <v>1</v>
      </c>
      <c r="H161">
        <v>0</v>
      </c>
      <c r="I161">
        <f t="shared" si="12"/>
        <v>0</v>
      </c>
      <c r="J161">
        <f t="shared" si="13"/>
        <v>0</v>
      </c>
      <c r="K161">
        <f t="shared" si="14"/>
        <v>0</v>
      </c>
      <c r="L161">
        <f t="shared" si="15"/>
        <v>0</v>
      </c>
      <c r="M161"/>
      <c r="N161">
        <v>0</v>
      </c>
      <c r="O161"/>
      <c r="P161"/>
      <c r="Q161"/>
      <c r="R161"/>
      <c r="S161">
        <f t="shared" si="16"/>
        <v>0</v>
      </c>
      <c r="T161"/>
      <c r="U161"/>
      <c r="V161"/>
      <c r="W161"/>
      <c r="Z161" s="1">
        <f t="shared" si="17"/>
        <v>0</v>
      </c>
    </row>
    <row r="162" spans="1:26" ht="24.95" customHeight="1" x14ac:dyDescent="0.25">
      <c r="A162"/>
      <c r="B162"/>
      <c r="C162" t="s">
        <v>1174</v>
      </c>
      <c r="D162" s="2" t="s">
        <v>1212</v>
      </c>
      <c r="E162" s="2"/>
      <c r="F162" t="s">
        <v>218</v>
      </c>
      <c r="G162">
        <v>1</v>
      </c>
      <c r="H162">
        <v>0</v>
      </c>
      <c r="I162">
        <f t="shared" si="12"/>
        <v>0</v>
      </c>
      <c r="J162">
        <f t="shared" si="13"/>
        <v>0</v>
      </c>
      <c r="K162">
        <f t="shared" si="14"/>
        <v>0</v>
      </c>
      <c r="L162">
        <f t="shared" si="15"/>
        <v>0</v>
      </c>
      <c r="M162"/>
      <c r="N162">
        <v>0</v>
      </c>
      <c r="O162"/>
      <c r="P162"/>
      <c r="Q162"/>
      <c r="R162"/>
      <c r="S162">
        <f t="shared" si="16"/>
        <v>0</v>
      </c>
      <c r="T162"/>
      <c r="U162"/>
      <c r="V162"/>
      <c r="W162"/>
      <c r="Z162" s="1">
        <f t="shared" si="17"/>
        <v>0</v>
      </c>
    </row>
    <row r="163" spans="1:26" ht="24.95" customHeight="1" x14ac:dyDescent="0.25">
      <c r="A163"/>
      <c r="B163"/>
      <c r="C163" t="s">
        <v>1193</v>
      </c>
      <c r="D163" s="2" t="s">
        <v>1962</v>
      </c>
      <c r="E163" s="2"/>
      <c r="F163" t="s">
        <v>218</v>
      </c>
      <c r="G163">
        <v>28</v>
      </c>
      <c r="H163">
        <v>0</v>
      </c>
      <c r="I163">
        <f t="shared" si="12"/>
        <v>0</v>
      </c>
      <c r="J163">
        <f t="shared" si="13"/>
        <v>0</v>
      </c>
      <c r="K163">
        <f t="shared" si="14"/>
        <v>0</v>
      </c>
      <c r="L163">
        <f t="shared" si="15"/>
        <v>0</v>
      </c>
      <c r="M163"/>
      <c r="N163">
        <v>0</v>
      </c>
      <c r="O163"/>
      <c r="P163"/>
      <c r="Q163"/>
      <c r="R163"/>
      <c r="S163">
        <f t="shared" si="16"/>
        <v>0</v>
      </c>
      <c r="T163"/>
      <c r="U163"/>
      <c r="V163"/>
      <c r="W163"/>
      <c r="Z163" s="1">
        <f t="shared" si="17"/>
        <v>0</v>
      </c>
    </row>
    <row r="164" spans="1:26" ht="24.95" customHeight="1" x14ac:dyDescent="0.25">
      <c r="A164"/>
      <c r="B164"/>
      <c r="C164" t="s">
        <v>1195</v>
      </c>
      <c r="D164" s="2" t="s">
        <v>1963</v>
      </c>
      <c r="E164" s="2"/>
      <c r="F164" t="s">
        <v>218</v>
      </c>
      <c r="G164">
        <v>26</v>
      </c>
      <c r="H164">
        <v>0</v>
      </c>
      <c r="I164">
        <f t="shared" si="12"/>
        <v>0</v>
      </c>
      <c r="J164">
        <f t="shared" si="13"/>
        <v>0</v>
      </c>
      <c r="K164">
        <f t="shared" si="14"/>
        <v>0</v>
      </c>
      <c r="L164">
        <f t="shared" si="15"/>
        <v>0</v>
      </c>
      <c r="M164"/>
      <c r="N164">
        <v>0</v>
      </c>
      <c r="O164"/>
      <c r="P164"/>
      <c r="Q164"/>
      <c r="R164"/>
      <c r="S164">
        <f t="shared" si="16"/>
        <v>0</v>
      </c>
      <c r="T164"/>
      <c r="U164"/>
      <c r="V164"/>
      <c r="W164"/>
      <c r="Z164" s="1">
        <f t="shared" si="17"/>
        <v>0</v>
      </c>
    </row>
    <row r="165" spans="1:26" ht="24.95" customHeight="1" x14ac:dyDescent="0.25">
      <c r="A165"/>
      <c r="B165"/>
      <c r="C165" t="s">
        <v>1197</v>
      </c>
      <c r="D165" s="2" t="s">
        <v>1964</v>
      </c>
      <c r="E165" s="2"/>
      <c r="F165" t="s">
        <v>218</v>
      </c>
      <c r="G165">
        <v>2</v>
      </c>
      <c r="H165">
        <v>0</v>
      </c>
      <c r="I165">
        <f t="shared" si="12"/>
        <v>0</v>
      </c>
      <c r="J165">
        <f t="shared" si="13"/>
        <v>0</v>
      </c>
      <c r="K165">
        <f t="shared" si="14"/>
        <v>0</v>
      </c>
      <c r="L165">
        <f t="shared" si="15"/>
        <v>0</v>
      </c>
      <c r="M165"/>
      <c r="N165">
        <v>0</v>
      </c>
      <c r="O165"/>
      <c r="P165"/>
      <c r="Q165"/>
      <c r="R165"/>
      <c r="S165">
        <f t="shared" si="16"/>
        <v>0</v>
      </c>
      <c r="T165"/>
      <c r="U165"/>
      <c r="V165"/>
      <c r="W165"/>
      <c r="Z165" s="1">
        <f t="shared" si="17"/>
        <v>0</v>
      </c>
    </row>
    <row r="166" spans="1:26" ht="35.1" customHeight="1" x14ac:dyDescent="0.25">
      <c r="A166"/>
      <c r="B166"/>
      <c r="C166" t="s">
        <v>1199</v>
      </c>
      <c r="D166" s="2" t="s">
        <v>1965</v>
      </c>
      <c r="E166" s="2"/>
      <c r="F166" t="s">
        <v>218</v>
      </c>
      <c r="G166">
        <v>29</v>
      </c>
      <c r="H166">
        <v>0</v>
      </c>
      <c r="I166">
        <f t="shared" si="12"/>
        <v>0</v>
      </c>
      <c r="J166">
        <f t="shared" si="13"/>
        <v>0</v>
      </c>
      <c r="K166">
        <f t="shared" si="14"/>
        <v>0</v>
      </c>
      <c r="L166">
        <f t="shared" si="15"/>
        <v>0</v>
      </c>
      <c r="M166"/>
      <c r="N166">
        <v>0</v>
      </c>
      <c r="O166"/>
      <c r="P166"/>
      <c r="Q166"/>
      <c r="R166"/>
      <c r="S166">
        <f t="shared" si="16"/>
        <v>0</v>
      </c>
      <c r="T166"/>
      <c r="U166"/>
      <c r="V166"/>
      <c r="W166"/>
      <c r="Z166" s="1">
        <f t="shared" si="17"/>
        <v>0</v>
      </c>
    </row>
    <row r="167" spans="1:26" ht="35.1" customHeight="1" x14ac:dyDescent="0.25">
      <c r="A167"/>
      <c r="B167"/>
      <c r="C167" t="s">
        <v>1201</v>
      </c>
      <c r="D167" s="2" t="s">
        <v>1965</v>
      </c>
      <c r="E167" s="2"/>
      <c r="F167" t="s">
        <v>218</v>
      </c>
      <c r="G167">
        <v>29</v>
      </c>
      <c r="H167">
        <v>0</v>
      </c>
      <c r="I167">
        <f t="shared" si="12"/>
        <v>0</v>
      </c>
      <c r="J167">
        <f t="shared" si="13"/>
        <v>0</v>
      </c>
      <c r="K167">
        <f t="shared" si="14"/>
        <v>0</v>
      </c>
      <c r="L167">
        <f t="shared" si="15"/>
        <v>0</v>
      </c>
      <c r="M167"/>
      <c r="N167">
        <v>0</v>
      </c>
      <c r="O167"/>
      <c r="P167"/>
      <c r="Q167"/>
      <c r="R167"/>
      <c r="S167">
        <f t="shared" si="16"/>
        <v>0</v>
      </c>
      <c r="T167"/>
      <c r="U167"/>
      <c r="V167"/>
      <c r="W167"/>
      <c r="Z167" s="1">
        <f t="shared" si="17"/>
        <v>0</v>
      </c>
    </row>
    <row r="168" spans="1:26" ht="24.95" customHeight="1" x14ac:dyDescent="0.25">
      <c r="A168"/>
      <c r="B168"/>
      <c r="C168" t="s">
        <v>1204</v>
      </c>
      <c r="D168" s="2" t="s">
        <v>1966</v>
      </c>
      <c r="E168" s="2"/>
      <c r="F168" t="s">
        <v>215</v>
      </c>
      <c r="G168">
        <v>1100</v>
      </c>
      <c r="H168">
        <v>0</v>
      </c>
      <c r="I168">
        <f t="shared" si="12"/>
        <v>0</v>
      </c>
      <c r="J168">
        <f t="shared" si="13"/>
        <v>0</v>
      </c>
      <c r="K168">
        <f t="shared" si="14"/>
        <v>0</v>
      </c>
      <c r="L168">
        <f t="shared" si="15"/>
        <v>0</v>
      </c>
      <c r="M168"/>
      <c r="N168">
        <v>0</v>
      </c>
      <c r="O168"/>
      <c r="P168"/>
      <c r="Q168"/>
      <c r="R168"/>
      <c r="S168">
        <f t="shared" si="16"/>
        <v>0</v>
      </c>
      <c r="T168"/>
      <c r="U168"/>
      <c r="V168"/>
      <c r="W168"/>
      <c r="Z168" s="1">
        <f t="shared" si="17"/>
        <v>0</v>
      </c>
    </row>
    <row r="169" spans="1:26" ht="24.95" customHeight="1" x14ac:dyDescent="0.25">
      <c r="A169"/>
      <c r="B169"/>
      <c r="C169" t="s">
        <v>1205</v>
      </c>
      <c r="D169" s="2" t="s">
        <v>1967</v>
      </c>
      <c r="E169" s="2"/>
      <c r="F169" t="s">
        <v>215</v>
      </c>
      <c r="G169">
        <v>1100</v>
      </c>
      <c r="H169">
        <v>0</v>
      </c>
      <c r="I169">
        <f t="shared" si="12"/>
        <v>0</v>
      </c>
      <c r="J169">
        <f t="shared" si="13"/>
        <v>0</v>
      </c>
      <c r="K169">
        <f t="shared" si="14"/>
        <v>0</v>
      </c>
      <c r="L169">
        <f t="shared" si="15"/>
        <v>0</v>
      </c>
      <c r="M169"/>
      <c r="N169">
        <v>0</v>
      </c>
      <c r="O169"/>
      <c r="P169"/>
      <c r="Q169"/>
      <c r="R169"/>
      <c r="S169">
        <f t="shared" si="16"/>
        <v>0</v>
      </c>
      <c r="T169"/>
      <c r="U169"/>
      <c r="V169"/>
      <c r="W169"/>
      <c r="Z169" s="1">
        <f t="shared" si="17"/>
        <v>0</v>
      </c>
    </row>
    <row r="170" spans="1:26" ht="24.95" customHeight="1" x14ac:dyDescent="0.25">
      <c r="A170"/>
      <c r="B170"/>
      <c r="C170" t="s">
        <v>1207</v>
      </c>
      <c r="D170" s="2" t="s">
        <v>1968</v>
      </c>
      <c r="E170" s="2"/>
      <c r="F170" t="s">
        <v>215</v>
      </c>
      <c r="G170">
        <v>410</v>
      </c>
      <c r="H170">
        <v>0</v>
      </c>
      <c r="I170">
        <f t="shared" si="12"/>
        <v>0</v>
      </c>
      <c r="J170">
        <f t="shared" si="13"/>
        <v>0</v>
      </c>
      <c r="K170">
        <f t="shared" si="14"/>
        <v>0</v>
      </c>
      <c r="L170">
        <f t="shared" si="15"/>
        <v>0</v>
      </c>
      <c r="M170"/>
      <c r="N170">
        <v>0</v>
      </c>
      <c r="O170"/>
      <c r="P170"/>
      <c r="Q170"/>
      <c r="R170"/>
      <c r="S170">
        <f t="shared" si="16"/>
        <v>0</v>
      </c>
      <c r="T170"/>
      <c r="U170"/>
      <c r="V170"/>
      <c r="W170"/>
      <c r="Z170" s="1">
        <f t="shared" si="17"/>
        <v>0</v>
      </c>
    </row>
    <row r="171" spans="1:26" ht="24.95" customHeight="1" x14ac:dyDescent="0.25">
      <c r="A171"/>
      <c r="B171"/>
      <c r="C171" t="s">
        <v>1208</v>
      </c>
      <c r="D171" s="2" t="s">
        <v>1969</v>
      </c>
      <c r="E171" s="2"/>
      <c r="F171" t="s">
        <v>215</v>
      </c>
      <c r="G171">
        <v>410</v>
      </c>
      <c r="H171">
        <v>0</v>
      </c>
      <c r="I171">
        <f t="shared" si="12"/>
        <v>0</v>
      </c>
      <c r="J171">
        <f t="shared" si="13"/>
        <v>0</v>
      </c>
      <c r="K171">
        <f t="shared" si="14"/>
        <v>0</v>
      </c>
      <c r="L171">
        <f t="shared" si="15"/>
        <v>0</v>
      </c>
      <c r="M171"/>
      <c r="N171">
        <v>0</v>
      </c>
      <c r="O171"/>
      <c r="P171"/>
      <c r="Q171"/>
      <c r="R171"/>
      <c r="S171">
        <f t="shared" si="16"/>
        <v>0</v>
      </c>
      <c r="T171"/>
      <c r="U171"/>
      <c r="V171"/>
      <c r="W171"/>
      <c r="Z171" s="1">
        <f t="shared" si="17"/>
        <v>0</v>
      </c>
    </row>
    <row r="172" spans="1:26" ht="24.95" customHeight="1" x14ac:dyDescent="0.25">
      <c r="A172"/>
      <c r="B172"/>
      <c r="C172" t="s">
        <v>1210</v>
      </c>
      <c r="D172" s="2" t="s">
        <v>1970</v>
      </c>
      <c r="E172" s="2"/>
      <c r="F172" t="s">
        <v>215</v>
      </c>
      <c r="G172">
        <v>860</v>
      </c>
      <c r="H172">
        <v>0</v>
      </c>
      <c r="I172">
        <f t="shared" si="12"/>
        <v>0</v>
      </c>
      <c r="J172">
        <f t="shared" si="13"/>
        <v>0</v>
      </c>
      <c r="K172">
        <f t="shared" si="14"/>
        <v>0</v>
      </c>
      <c r="L172">
        <f t="shared" si="15"/>
        <v>0</v>
      </c>
      <c r="M172"/>
      <c r="N172">
        <v>0</v>
      </c>
      <c r="O172"/>
      <c r="P172"/>
      <c r="Q172"/>
      <c r="R172"/>
      <c r="S172">
        <f t="shared" si="16"/>
        <v>0</v>
      </c>
      <c r="T172"/>
      <c r="U172"/>
      <c r="V172"/>
      <c r="W172"/>
      <c r="Z172" s="1">
        <f t="shared" si="17"/>
        <v>0</v>
      </c>
    </row>
    <row r="173" spans="1:26" ht="24.95" customHeight="1" x14ac:dyDescent="0.25">
      <c r="A173"/>
      <c r="B173"/>
      <c r="C173" t="s">
        <v>1211</v>
      </c>
      <c r="D173" s="2" t="s">
        <v>1971</v>
      </c>
      <c r="E173" s="2"/>
      <c r="F173" t="s">
        <v>215</v>
      </c>
      <c r="G173">
        <v>860</v>
      </c>
      <c r="H173">
        <v>0</v>
      </c>
      <c r="I173">
        <f t="shared" si="12"/>
        <v>0</v>
      </c>
      <c r="J173">
        <f t="shared" si="13"/>
        <v>0</v>
      </c>
      <c r="K173">
        <f t="shared" si="14"/>
        <v>0</v>
      </c>
      <c r="L173">
        <f t="shared" si="15"/>
        <v>0</v>
      </c>
      <c r="M173"/>
      <c r="N173">
        <v>0</v>
      </c>
      <c r="O173"/>
      <c r="P173"/>
      <c r="Q173"/>
      <c r="R173"/>
      <c r="S173">
        <f t="shared" si="16"/>
        <v>0</v>
      </c>
      <c r="T173"/>
      <c r="U173"/>
      <c r="V173"/>
      <c r="W173"/>
      <c r="Z173" s="1">
        <f t="shared" si="17"/>
        <v>0</v>
      </c>
    </row>
    <row r="174" spans="1:26" ht="24.95" customHeight="1" x14ac:dyDescent="0.25">
      <c r="A174"/>
      <c r="B174"/>
      <c r="C174" t="s">
        <v>1213</v>
      </c>
      <c r="D174" s="2" t="s">
        <v>1972</v>
      </c>
      <c r="E174" s="2"/>
      <c r="F174" t="s">
        <v>215</v>
      </c>
      <c r="G174">
        <v>210</v>
      </c>
      <c r="H174">
        <v>0</v>
      </c>
      <c r="I174">
        <f t="shared" si="12"/>
        <v>0</v>
      </c>
      <c r="J174">
        <f t="shared" si="13"/>
        <v>0</v>
      </c>
      <c r="K174">
        <f t="shared" si="14"/>
        <v>0</v>
      </c>
      <c r="L174">
        <f t="shared" si="15"/>
        <v>0</v>
      </c>
      <c r="M174"/>
      <c r="N174">
        <v>0</v>
      </c>
      <c r="O174"/>
      <c r="P174"/>
      <c r="Q174"/>
      <c r="R174"/>
      <c r="S174">
        <f t="shared" si="16"/>
        <v>0</v>
      </c>
      <c r="T174"/>
      <c r="U174"/>
      <c r="V174"/>
      <c r="W174"/>
      <c r="Z174" s="1">
        <f t="shared" si="17"/>
        <v>0</v>
      </c>
    </row>
    <row r="175" spans="1:26" ht="24.95" customHeight="1" x14ac:dyDescent="0.25">
      <c r="A175"/>
      <c r="B175"/>
      <c r="C175" t="s">
        <v>1214</v>
      </c>
      <c r="D175" s="2" t="s">
        <v>1973</v>
      </c>
      <c r="E175" s="2"/>
      <c r="F175" t="s">
        <v>215</v>
      </c>
      <c r="G175">
        <v>210</v>
      </c>
      <c r="H175">
        <v>0</v>
      </c>
      <c r="I175">
        <f t="shared" si="12"/>
        <v>0</v>
      </c>
      <c r="J175">
        <f t="shared" si="13"/>
        <v>0</v>
      </c>
      <c r="K175">
        <f t="shared" si="14"/>
        <v>0</v>
      </c>
      <c r="L175">
        <f t="shared" si="15"/>
        <v>0</v>
      </c>
      <c r="M175"/>
      <c r="N175">
        <v>0</v>
      </c>
      <c r="O175"/>
      <c r="P175"/>
      <c r="Q175"/>
      <c r="R175"/>
      <c r="S175">
        <f t="shared" si="16"/>
        <v>0</v>
      </c>
      <c r="T175"/>
      <c r="U175"/>
      <c r="V175"/>
      <c r="W175"/>
      <c r="Z175" s="1">
        <f t="shared" si="17"/>
        <v>0</v>
      </c>
    </row>
    <row r="176" spans="1:26" ht="24.95" customHeight="1" x14ac:dyDescent="0.25">
      <c r="A176"/>
      <c r="B176"/>
      <c r="C176" t="s">
        <v>1215</v>
      </c>
      <c r="D176" s="2" t="s">
        <v>1974</v>
      </c>
      <c r="E176" s="2"/>
      <c r="F176" t="s">
        <v>215</v>
      </c>
      <c r="G176">
        <v>750</v>
      </c>
      <c r="H176">
        <v>0</v>
      </c>
      <c r="I176">
        <f t="shared" ref="I176:I207" si="18">ROUND(G176*(H176),2)</f>
        <v>0</v>
      </c>
      <c r="J176">
        <f t="shared" ref="J176:J206" si="19">ROUND(G176*(N176),2)</f>
        <v>0</v>
      </c>
      <c r="K176">
        <f t="shared" ref="K176:K206" si="20">ROUND(G176*(O176),2)</f>
        <v>0</v>
      </c>
      <c r="L176">
        <f t="shared" ref="L176:L206" si="21">ROUND(G176*(H176),2)</f>
        <v>0</v>
      </c>
      <c r="M176"/>
      <c r="N176">
        <v>0</v>
      </c>
      <c r="O176"/>
      <c r="P176"/>
      <c r="Q176"/>
      <c r="R176"/>
      <c r="S176">
        <f t="shared" ref="S176:S206" si="22">ROUND(G176*(P176),3)</f>
        <v>0</v>
      </c>
      <c r="T176"/>
      <c r="U176"/>
      <c r="V176"/>
      <c r="W176"/>
      <c r="Z176" s="1">
        <f t="shared" ref="Z176:Z206" si="23">0.058844*POWER(I176,0.952797)</f>
        <v>0</v>
      </c>
    </row>
    <row r="177" spans="1:26" ht="24.95" customHeight="1" x14ac:dyDescent="0.25">
      <c r="A177"/>
      <c r="B177"/>
      <c r="C177" t="s">
        <v>1216</v>
      </c>
      <c r="D177" s="2" t="s">
        <v>1974</v>
      </c>
      <c r="E177" s="2"/>
      <c r="F177" t="s">
        <v>215</v>
      </c>
      <c r="G177">
        <v>750</v>
      </c>
      <c r="H177">
        <v>0</v>
      </c>
      <c r="I177">
        <f t="shared" si="18"/>
        <v>0</v>
      </c>
      <c r="J177">
        <f t="shared" si="19"/>
        <v>0</v>
      </c>
      <c r="K177">
        <f t="shared" si="20"/>
        <v>0</v>
      </c>
      <c r="L177">
        <f t="shared" si="21"/>
        <v>0</v>
      </c>
      <c r="M177"/>
      <c r="N177">
        <v>0</v>
      </c>
      <c r="O177"/>
      <c r="P177"/>
      <c r="Q177"/>
      <c r="R177"/>
      <c r="S177">
        <f t="shared" si="22"/>
        <v>0</v>
      </c>
      <c r="T177"/>
      <c r="U177"/>
      <c r="V177"/>
      <c r="W177"/>
      <c r="Z177" s="1">
        <f t="shared" si="23"/>
        <v>0</v>
      </c>
    </row>
    <row r="178" spans="1:26" ht="24.95" customHeight="1" x14ac:dyDescent="0.25">
      <c r="A178"/>
      <c r="B178"/>
      <c r="C178" t="s">
        <v>1217</v>
      </c>
      <c r="D178" s="2" t="s">
        <v>1975</v>
      </c>
      <c r="E178" s="2"/>
      <c r="F178" t="s">
        <v>215</v>
      </c>
      <c r="G178">
        <v>840</v>
      </c>
      <c r="H178">
        <v>0</v>
      </c>
      <c r="I178">
        <f t="shared" si="18"/>
        <v>0</v>
      </c>
      <c r="J178">
        <f t="shared" si="19"/>
        <v>0</v>
      </c>
      <c r="K178">
        <f t="shared" si="20"/>
        <v>0</v>
      </c>
      <c r="L178">
        <f t="shared" si="21"/>
        <v>0</v>
      </c>
      <c r="M178"/>
      <c r="N178">
        <v>0</v>
      </c>
      <c r="O178"/>
      <c r="P178"/>
      <c r="Q178"/>
      <c r="R178"/>
      <c r="S178">
        <f t="shared" si="22"/>
        <v>0</v>
      </c>
      <c r="T178"/>
      <c r="U178"/>
      <c r="V178"/>
      <c r="W178"/>
      <c r="Z178" s="1">
        <f t="shared" si="23"/>
        <v>0</v>
      </c>
    </row>
    <row r="179" spans="1:26" ht="24.95" customHeight="1" x14ac:dyDescent="0.25">
      <c r="A179"/>
      <c r="B179"/>
      <c r="C179" t="s">
        <v>1218</v>
      </c>
      <c r="D179" s="2" t="s">
        <v>1975</v>
      </c>
      <c r="E179" s="2"/>
      <c r="F179" t="s">
        <v>215</v>
      </c>
      <c r="G179">
        <v>840</v>
      </c>
      <c r="H179">
        <v>0</v>
      </c>
      <c r="I179">
        <f t="shared" si="18"/>
        <v>0</v>
      </c>
      <c r="J179">
        <f t="shared" si="19"/>
        <v>0</v>
      </c>
      <c r="K179">
        <f t="shared" si="20"/>
        <v>0</v>
      </c>
      <c r="L179">
        <f t="shared" si="21"/>
        <v>0</v>
      </c>
      <c r="M179"/>
      <c r="N179">
        <v>0</v>
      </c>
      <c r="O179"/>
      <c r="P179"/>
      <c r="Q179"/>
      <c r="R179"/>
      <c r="S179">
        <f t="shared" si="22"/>
        <v>0</v>
      </c>
      <c r="T179"/>
      <c r="U179"/>
      <c r="V179"/>
      <c r="W179"/>
      <c r="Z179" s="1">
        <f t="shared" si="23"/>
        <v>0</v>
      </c>
    </row>
    <row r="180" spans="1:26" ht="24.95" customHeight="1" x14ac:dyDescent="0.25">
      <c r="A180"/>
      <c r="B180"/>
      <c r="C180" t="s">
        <v>1219</v>
      </c>
      <c r="D180" s="2" t="s">
        <v>1976</v>
      </c>
      <c r="E180" s="2"/>
      <c r="F180" t="s">
        <v>215</v>
      </c>
      <c r="G180">
        <v>950</v>
      </c>
      <c r="H180">
        <v>0</v>
      </c>
      <c r="I180">
        <f t="shared" si="18"/>
        <v>0</v>
      </c>
      <c r="J180">
        <f t="shared" si="19"/>
        <v>0</v>
      </c>
      <c r="K180">
        <f t="shared" si="20"/>
        <v>0</v>
      </c>
      <c r="L180">
        <f t="shared" si="21"/>
        <v>0</v>
      </c>
      <c r="M180"/>
      <c r="N180">
        <v>0</v>
      </c>
      <c r="O180"/>
      <c r="P180"/>
      <c r="Q180"/>
      <c r="R180"/>
      <c r="S180">
        <f t="shared" si="22"/>
        <v>0</v>
      </c>
      <c r="T180"/>
      <c r="U180"/>
      <c r="V180"/>
      <c r="W180"/>
      <c r="Z180" s="1">
        <f t="shared" si="23"/>
        <v>0</v>
      </c>
    </row>
    <row r="181" spans="1:26" ht="24.95" customHeight="1" x14ac:dyDescent="0.25">
      <c r="A181"/>
      <c r="B181"/>
      <c r="C181" t="s">
        <v>1220</v>
      </c>
      <c r="D181" s="2" t="s">
        <v>1976</v>
      </c>
      <c r="E181" s="2"/>
      <c r="F181" t="s">
        <v>215</v>
      </c>
      <c r="G181">
        <v>950</v>
      </c>
      <c r="H181">
        <v>0</v>
      </c>
      <c r="I181">
        <f t="shared" si="18"/>
        <v>0</v>
      </c>
      <c r="J181">
        <f t="shared" si="19"/>
        <v>0</v>
      </c>
      <c r="K181">
        <f t="shared" si="20"/>
        <v>0</v>
      </c>
      <c r="L181">
        <f t="shared" si="21"/>
        <v>0</v>
      </c>
      <c r="M181"/>
      <c r="N181">
        <v>0</v>
      </c>
      <c r="O181"/>
      <c r="P181"/>
      <c r="Q181"/>
      <c r="R181"/>
      <c r="S181">
        <f t="shared" si="22"/>
        <v>0</v>
      </c>
      <c r="T181"/>
      <c r="U181"/>
      <c r="V181"/>
      <c r="W181"/>
      <c r="Z181" s="1">
        <f t="shared" si="23"/>
        <v>0</v>
      </c>
    </row>
    <row r="182" spans="1:26" ht="24.95" customHeight="1" x14ac:dyDescent="0.25">
      <c r="A182"/>
      <c r="B182"/>
      <c r="C182" t="s">
        <v>1221</v>
      </c>
      <c r="D182" s="2" t="s">
        <v>1977</v>
      </c>
      <c r="E182" s="2"/>
      <c r="F182" t="s">
        <v>215</v>
      </c>
      <c r="G182">
        <v>670</v>
      </c>
      <c r="H182">
        <v>0</v>
      </c>
      <c r="I182">
        <f t="shared" si="18"/>
        <v>0</v>
      </c>
      <c r="J182">
        <f t="shared" si="19"/>
        <v>0</v>
      </c>
      <c r="K182">
        <f t="shared" si="20"/>
        <v>0</v>
      </c>
      <c r="L182">
        <f t="shared" si="21"/>
        <v>0</v>
      </c>
      <c r="M182"/>
      <c r="N182">
        <v>0</v>
      </c>
      <c r="O182"/>
      <c r="P182"/>
      <c r="Q182"/>
      <c r="R182"/>
      <c r="S182">
        <f t="shared" si="22"/>
        <v>0</v>
      </c>
      <c r="T182"/>
      <c r="U182"/>
      <c r="V182"/>
      <c r="W182"/>
      <c r="Z182" s="1">
        <f t="shared" si="23"/>
        <v>0</v>
      </c>
    </row>
    <row r="183" spans="1:26" ht="24.95" customHeight="1" x14ac:dyDescent="0.25">
      <c r="A183"/>
      <c r="B183"/>
      <c r="C183" t="s">
        <v>1222</v>
      </c>
      <c r="D183" s="2" t="s">
        <v>1977</v>
      </c>
      <c r="E183" s="2"/>
      <c r="F183" t="s">
        <v>215</v>
      </c>
      <c r="G183">
        <v>670</v>
      </c>
      <c r="H183">
        <v>0</v>
      </c>
      <c r="I183">
        <f t="shared" si="18"/>
        <v>0</v>
      </c>
      <c r="J183">
        <f t="shared" si="19"/>
        <v>0</v>
      </c>
      <c r="K183">
        <f t="shared" si="20"/>
        <v>0</v>
      </c>
      <c r="L183">
        <f t="shared" si="21"/>
        <v>0</v>
      </c>
      <c r="M183"/>
      <c r="N183">
        <v>0</v>
      </c>
      <c r="O183"/>
      <c r="P183"/>
      <c r="Q183"/>
      <c r="R183"/>
      <c r="S183">
        <f t="shared" si="22"/>
        <v>0</v>
      </c>
      <c r="T183"/>
      <c r="U183"/>
      <c r="V183"/>
      <c r="W183"/>
      <c r="Z183" s="1">
        <f t="shared" si="23"/>
        <v>0</v>
      </c>
    </row>
    <row r="184" spans="1:26" ht="24.95" customHeight="1" x14ac:dyDescent="0.25">
      <c r="A184"/>
      <c r="B184"/>
      <c r="C184" t="s">
        <v>1223</v>
      </c>
      <c r="D184" s="2" t="s">
        <v>1265</v>
      </c>
      <c r="E184" s="2"/>
      <c r="F184" t="s">
        <v>215</v>
      </c>
      <c r="G184">
        <v>210</v>
      </c>
      <c r="H184">
        <v>0</v>
      </c>
      <c r="I184">
        <f t="shared" si="18"/>
        <v>0</v>
      </c>
      <c r="J184">
        <f t="shared" si="19"/>
        <v>0</v>
      </c>
      <c r="K184">
        <f t="shared" si="20"/>
        <v>0</v>
      </c>
      <c r="L184">
        <f t="shared" si="21"/>
        <v>0</v>
      </c>
      <c r="M184"/>
      <c r="N184">
        <v>0</v>
      </c>
      <c r="O184"/>
      <c r="P184"/>
      <c r="Q184"/>
      <c r="R184"/>
      <c r="S184">
        <f t="shared" si="22"/>
        <v>0</v>
      </c>
      <c r="T184"/>
      <c r="U184"/>
      <c r="V184"/>
      <c r="W184"/>
      <c r="Z184" s="1">
        <f t="shared" si="23"/>
        <v>0</v>
      </c>
    </row>
    <row r="185" spans="1:26" ht="24.95" customHeight="1" x14ac:dyDescent="0.25">
      <c r="A185"/>
      <c r="B185"/>
      <c r="C185" t="s">
        <v>1224</v>
      </c>
      <c r="D185" s="2" t="s">
        <v>1265</v>
      </c>
      <c r="E185" s="2"/>
      <c r="F185" t="s">
        <v>215</v>
      </c>
      <c r="G185">
        <v>210</v>
      </c>
      <c r="H185">
        <v>0</v>
      </c>
      <c r="I185">
        <f t="shared" si="18"/>
        <v>0</v>
      </c>
      <c r="J185">
        <f t="shared" si="19"/>
        <v>0</v>
      </c>
      <c r="K185">
        <f t="shared" si="20"/>
        <v>0</v>
      </c>
      <c r="L185">
        <f t="shared" si="21"/>
        <v>0</v>
      </c>
      <c r="M185"/>
      <c r="N185">
        <v>0</v>
      </c>
      <c r="O185"/>
      <c r="P185"/>
      <c r="Q185"/>
      <c r="R185"/>
      <c r="S185">
        <f t="shared" si="22"/>
        <v>0</v>
      </c>
      <c r="T185"/>
      <c r="U185"/>
      <c r="V185"/>
      <c r="W185"/>
      <c r="Z185" s="1">
        <f t="shared" si="23"/>
        <v>0</v>
      </c>
    </row>
    <row r="186" spans="1:26" ht="24.95" customHeight="1" x14ac:dyDescent="0.25">
      <c r="A186"/>
      <c r="B186"/>
      <c r="C186" t="s">
        <v>1226</v>
      </c>
      <c r="D186" s="2" t="s">
        <v>1268</v>
      </c>
      <c r="E186" s="2"/>
      <c r="F186" t="s">
        <v>215</v>
      </c>
      <c r="G186">
        <v>400</v>
      </c>
      <c r="H186">
        <v>0</v>
      </c>
      <c r="I186">
        <f t="shared" si="18"/>
        <v>0</v>
      </c>
      <c r="J186">
        <f t="shared" si="19"/>
        <v>0</v>
      </c>
      <c r="K186">
        <f t="shared" si="20"/>
        <v>0</v>
      </c>
      <c r="L186">
        <f t="shared" si="21"/>
        <v>0</v>
      </c>
      <c r="M186"/>
      <c r="N186">
        <v>0</v>
      </c>
      <c r="O186"/>
      <c r="P186"/>
      <c r="Q186"/>
      <c r="R186"/>
      <c r="S186">
        <f t="shared" si="22"/>
        <v>0</v>
      </c>
      <c r="T186"/>
      <c r="U186"/>
      <c r="V186"/>
      <c r="W186"/>
      <c r="Z186" s="1">
        <f t="shared" si="23"/>
        <v>0</v>
      </c>
    </row>
    <row r="187" spans="1:26" ht="24.95" customHeight="1" x14ac:dyDescent="0.25">
      <c r="A187"/>
      <c r="B187"/>
      <c r="C187" t="s">
        <v>1228</v>
      </c>
      <c r="D187" s="2" t="s">
        <v>1268</v>
      </c>
      <c r="E187" s="2"/>
      <c r="F187" t="s">
        <v>215</v>
      </c>
      <c r="G187">
        <v>400</v>
      </c>
      <c r="H187">
        <v>0</v>
      </c>
      <c r="I187">
        <f t="shared" si="18"/>
        <v>0</v>
      </c>
      <c r="J187">
        <f t="shared" si="19"/>
        <v>0</v>
      </c>
      <c r="K187">
        <f t="shared" si="20"/>
        <v>0</v>
      </c>
      <c r="L187">
        <f t="shared" si="21"/>
        <v>0</v>
      </c>
      <c r="M187"/>
      <c r="N187">
        <v>0</v>
      </c>
      <c r="O187"/>
      <c r="P187"/>
      <c r="Q187"/>
      <c r="R187"/>
      <c r="S187">
        <f t="shared" si="22"/>
        <v>0</v>
      </c>
      <c r="T187"/>
      <c r="U187"/>
      <c r="V187"/>
      <c r="W187"/>
      <c r="Z187" s="1">
        <f t="shared" si="23"/>
        <v>0</v>
      </c>
    </row>
    <row r="188" spans="1:26" ht="24.95" customHeight="1" x14ac:dyDescent="0.25">
      <c r="A188"/>
      <c r="B188"/>
      <c r="C188" t="s">
        <v>1230</v>
      </c>
      <c r="D188" s="2" t="s">
        <v>1274</v>
      </c>
      <c r="E188" s="2"/>
      <c r="F188" t="s">
        <v>218</v>
      </c>
      <c r="G188">
        <v>4100</v>
      </c>
      <c r="H188">
        <v>0</v>
      </c>
      <c r="I188">
        <f t="shared" si="18"/>
        <v>0</v>
      </c>
      <c r="J188">
        <f t="shared" si="19"/>
        <v>0</v>
      </c>
      <c r="K188">
        <f t="shared" si="20"/>
        <v>0</v>
      </c>
      <c r="L188">
        <f t="shared" si="21"/>
        <v>0</v>
      </c>
      <c r="M188"/>
      <c r="N188">
        <v>0</v>
      </c>
      <c r="O188"/>
      <c r="P188"/>
      <c r="Q188"/>
      <c r="R188"/>
      <c r="S188">
        <f t="shared" si="22"/>
        <v>0</v>
      </c>
      <c r="T188"/>
      <c r="U188"/>
      <c r="V188"/>
      <c r="W188"/>
      <c r="Z188" s="1">
        <f t="shared" si="23"/>
        <v>0</v>
      </c>
    </row>
    <row r="189" spans="1:26" ht="24.95" customHeight="1" x14ac:dyDescent="0.25">
      <c r="A189"/>
      <c r="B189"/>
      <c r="C189" t="s">
        <v>1232</v>
      </c>
      <c r="D189" s="2" t="s">
        <v>1276</v>
      </c>
      <c r="E189" s="2"/>
      <c r="F189" t="s">
        <v>218</v>
      </c>
      <c r="G189">
        <v>4</v>
      </c>
      <c r="H189">
        <v>0</v>
      </c>
      <c r="I189">
        <f t="shared" si="18"/>
        <v>0</v>
      </c>
      <c r="J189">
        <f t="shared" si="19"/>
        <v>0</v>
      </c>
      <c r="K189">
        <f t="shared" si="20"/>
        <v>0</v>
      </c>
      <c r="L189">
        <f t="shared" si="21"/>
        <v>0</v>
      </c>
      <c r="M189"/>
      <c r="N189">
        <v>0</v>
      </c>
      <c r="O189"/>
      <c r="P189"/>
      <c r="Q189"/>
      <c r="R189"/>
      <c r="S189">
        <f t="shared" si="22"/>
        <v>0</v>
      </c>
      <c r="T189"/>
      <c r="U189"/>
      <c r="V189"/>
      <c r="W189"/>
      <c r="Z189" s="1">
        <f t="shared" si="23"/>
        <v>0</v>
      </c>
    </row>
    <row r="190" spans="1:26" ht="24.95" customHeight="1" x14ac:dyDescent="0.25">
      <c r="A190"/>
      <c r="B190"/>
      <c r="C190" t="s">
        <v>1234</v>
      </c>
      <c r="D190" s="2" t="s">
        <v>1278</v>
      </c>
      <c r="E190" s="2"/>
      <c r="F190" t="s">
        <v>218</v>
      </c>
      <c r="G190">
        <v>4</v>
      </c>
      <c r="H190">
        <v>0</v>
      </c>
      <c r="I190">
        <f t="shared" si="18"/>
        <v>0</v>
      </c>
      <c r="J190">
        <f t="shared" si="19"/>
        <v>0</v>
      </c>
      <c r="K190">
        <f t="shared" si="20"/>
        <v>0</v>
      </c>
      <c r="L190">
        <f t="shared" si="21"/>
        <v>0</v>
      </c>
      <c r="M190"/>
      <c r="N190">
        <v>0</v>
      </c>
      <c r="O190"/>
      <c r="P190"/>
      <c r="Q190"/>
      <c r="R190"/>
      <c r="S190">
        <f t="shared" si="22"/>
        <v>0</v>
      </c>
      <c r="T190"/>
      <c r="U190"/>
      <c r="V190"/>
      <c r="W190"/>
      <c r="Z190" s="1">
        <f t="shared" si="23"/>
        <v>0</v>
      </c>
    </row>
    <row r="191" spans="1:26" ht="24.95" customHeight="1" x14ac:dyDescent="0.25">
      <c r="A191"/>
      <c r="B191"/>
      <c r="C191" t="s">
        <v>1236</v>
      </c>
      <c r="D191" s="2" t="s">
        <v>1280</v>
      </c>
      <c r="E191" s="2"/>
      <c r="F191" t="s">
        <v>218</v>
      </c>
      <c r="G191">
        <v>4</v>
      </c>
      <c r="H191">
        <v>0</v>
      </c>
      <c r="I191">
        <f t="shared" si="18"/>
        <v>0</v>
      </c>
      <c r="J191">
        <f t="shared" si="19"/>
        <v>0</v>
      </c>
      <c r="K191">
        <f t="shared" si="20"/>
        <v>0</v>
      </c>
      <c r="L191">
        <f t="shared" si="21"/>
        <v>0</v>
      </c>
      <c r="M191"/>
      <c r="N191">
        <v>0</v>
      </c>
      <c r="O191"/>
      <c r="P191"/>
      <c r="Q191"/>
      <c r="R191"/>
      <c r="S191">
        <f t="shared" si="22"/>
        <v>0</v>
      </c>
      <c r="T191"/>
      <c r="U191"/>
      <c r="V191"/>
      <c r="W191"/>
      <c r="Z191" s="1">
        <f t="shared" si="23"/>
        <v>0</v>
      </c>
    </row>
    <row r="192" spans="1:26" ht="24.95" customHeight="1" x14ac:dyDescent="0.25">
      <c r="A192"/>
      <c r="B192"/>
      <c r="C192" t="s">
        <v>1238</v>
      </c>
      <c r="D192" s="2" t="s">
        <v>1978</v>
      </c>
      <c r="E192" s="2"/>
      <c r="F192" t="s">
        <v>218</v>
      </c>
      <c r="G192">
        <v>1</v>
      </c>
      <c r="H192">
        <v>0</v>
      </c>
      <c r="I192">
        <f t="shared" si="18"/>
        <v>0</v>
      </c>
      <c r="J192">
        <f t="shared" si="19"/>
        <v>0</v>
      </c>
      <c r="K192">
        <f t="shared" si="20"/>
        <v>0</v>
      </c>
      <c r="L192">
        <f t="shared" si="21"/>
        <v>0</v>
      </c>
      <c r="M192"/>
      <c r="N192">
        <v>0</v>
      </c>
      <c r="O192"/>
      <c r="P192"/>
      <c r="Q192"/>
      <c r="R192"/>
      <c r="S192">
        <f t="shared" si="22"/>
        <v>0</v>
      </c>
      <c r="T192"/>
      <c r="U192"/>
      <c r="V192"/>
      <c r="W192"/>
      <c r="Z192" s="1">
        <f t="shared" si="23"/>
        <v>0</v>
      </c>
    </row>
    <row r="193" spans="1:26" ht="24.95" customHeight="1" x14ac:dyDescent="0.25">
      <c r="A193"/>
      <c r="B193"/>
      <c r="C193" t="s">
        <v>1240</v>
      </c>
      <c r="D193" s="2" t="s">
        <v>1978</v>
      </c>
      <c r="E193" s="2"/>
      <c r="F193" t="s">
        <v>218</v>
      </c>
      <c r="G193">
        <v>1</v>
      </c>
      <c r="H193">
        <v>0</v>
      </c>
      <c r="I193">
        <f t="shared" si="18"/>
        <v>0</v>
      </c>
      <c r="J193">
        <f t="shared" si="19"/>
        <v>0</v>
      </c>
      <c r="K193">
        <f t="shared" si="20"/>
        <v>0</v>
      </c>
      <c r="L193">
        <f t="shared" si="21"/>
        <v>0</v>
      </c>
      <c r="M193"/>
      <c r="N193">
        <v>0</v>
      </c>
      <c r="O193"/>
      <c r="P193"/>
      <c r="Q193"/>
      <c r="R193"/>
      <c r="S193">
        <f t="shared" si="22"/>
        <v>0</v>
      </c>
      <c r="T193"/>
      <c r="U193"/>
      <c r="V193"/>
      <c r="W193"/>
      <c r="Z193" s="1">
        <f t="shared" si="23"/>
        <v>0</v>
      </c>
    </row>
    <row r="194" spans="1:26" ht="24.95" customHeight="1" x14ac:dyDescent="0.25">
      <c r="A194"/>
      <c r="B194"/>
      <c r="C194" t="s">
        <v>1242</v>
      </c>
      <c r="D194" s="2" t="s">
        <v>1285</v>
      </c>
      <c r="E194" s="2"/>
      <c r="F194" t="s">
        <v>218</v>
      </c>
      <c r="G194">
        <v>1</v>
      </c>
      <c r="H194">
        <v>0</v>
      </c>
      <c r="I194">
        <f t="shared" si="18"/>
        <v>0</v>
      </c>
      <c r="J194">
        <f t="shared" si="19"/>
        <v>0</v>
      </c>
      <c r="K194">
        <f t="shared" si="20"/>
        <v>0</v>
      </c>
      <c r="L194">
        <f t="shared" si="21"/>
        <v>0</v>
      </c>
      <c r="M194"/>
      <c r="N194">
        <v>0</v>
      </c>
      <c r="O194"/>
      <c r="P194"/>
      <c r="Q194"/>
      <c r="R194"/>
      <c r="S194">
        <f t="shared" si="22"/>
        <v>0</v>
      </c>
      <c r="T194"/>
      <c r="U194"/>
      <c r="V194"/>
      <c r="W194"/>
      <c r="Z194" s="1">
        <f t="shared" si="23"/>
        <v>0</v>
      </c>
    </row>
    <row r="195" spans="1:26" ht="24.95" customHeight="1" x14ac:dyDescent="0.25">
      <c r="A195"/>
      <c r="B195"/>
      <c r="C195" t="s">
        <v>1244</v>
      </c>
      <c r="D195" s="2" t="s">
        <v>1285</v>
      </c>
      <c r="E195" s="2"/>
      <c r="F195" t="s">
        <v>218</v>
      </c>
      <c r="G195">
        <v>1</v>
      </c>
      <c r="H195">
        <v>0</v>
      </c>
      <c r="I195">
        <f t="shared" si="18"/>
        <v>0</v>
      </c>
      <c r="J195">
        <f t="shared" si="19"/>
        <v>0</v>
      </c>
      <c r="K195">
        <f t="shared" si="20"/>
        <v>0</v>
      </c>
      <c r="L195">
        <f t="shared" si="21"/>
        <v>0</v>
      </c>
      <c r="M195"/>
      <c r="N195">
        <v>0</v>
      </c>
      <c r="O195"/>
      <c r="P195"/>
      <c r="Q195"/>
      <c r="R195"/>
      <c r="S195">
        <f t="shared" si="22"/>
        <v>0</v>
      </c>
      <c r="T195"/>
      <c r="U195"/>
      <c r="V195"/>
      <c r="W195"/>
      <c r="Z195" s="1">
        <f t="shared" si="23"/>
        <v>0</v>
      </c>
    </row>
    <row r="196" spans="1:26" ht="24.95" customHeight="1" x14ac:dyDescent="0.25">
      <c r="A196"/>
      <c r="B196"/>
      <c r="C196" t="s">
        <v>1246</v>
      </c>
      <c r="D196" s="2" t="s">
        <v>1288</v>
      </c>
      <c r="E196" s="2"/>
      <c r="F196" t="s">
        <v>218</v>
      </c>
      <c r="G196">
        <v>16</v>
      </c>
      <c r="H196">
        <v>0</v>
      </c>
      <c r="I196">
        <f t="shared" si="18"/>
        <v>0</v>
      </c>
      <c r="J196">
        <f t="shared" si="19"/>
        <v>0</v>
      </c>
      <c r="K196">
        <f t="shared" si="20"/>
        <v>0</v>
      </c>
      <c r="L196">
        <f t="shared" si="21"/>
        <v>0</v>
      </c>
      <c r="M196"/>
      <c r="N196">
        <v>0</v>
      </c>
      <c r="O196"/>
      <c r="P196"/>
      <c r="Q196"/>
      <c r="R196"/>
      <c r="S196">
        <f t="shared" si="22"/>
        <v>0</v>
      </c>
      <c r="T196"/>
      <c r="U196"/>
      <c r="V196"/>
      <c r="W196"/>
      <c r="Z196" s="1">
        <f t="shared" si="23"/>
        <v>0</v>
      </c>
    </row>
    <row r="197" spans="1:26" ht="24.95" customHeight="1" x14ac:dyDescent="0.25">
      <c r="A197"/>
      <c r="B197"/>
      <c r="C197" t="s">
        <v>1248</v>
      </c>
      <c r="D197" s="2" t="s">
        <v>1288</v>
      </c>
      <c r="E197" s="2"/>
      <c r="F197" t="s">
        <v>218</v>
      </c>
      <c r="G197">
        <v>16</v>
      </c>
      <c r="H197">
        <v>0</v>
      </c>
      <c r="I197">
        <f t="shared" si="18"/>
        <v>0</v>
      </c>
      <c r="J197">
        <f t="shared" si="19"/>
        <v>0</v>
      </c>
      <c r="K197">
        <f t="shared" si="20"/>
        <v>0</v>
      </c>
      <c r="L197">
        <f t="shared" si="21"/>
        <v>0</v>
      </c>
      <c r="M197"/>
      <c r="N197">
        <v>0</v>
      </c>
      <c r="O197"/>
      <c r="P197"/>
      <c r="Q197"/>
      <c r="R197"/>
      <c r="S197">
        <f t="shared" si="22"/>
        <v>0</v>
      </c>
      <c r="T197"/>
      <c r="U197"/>
      <c r="V197"/>
      <c r="W197"/>
      <c r="Z197" s="1">
        <f t="shared" si="23"/>
        <v>0</v>
      </c>
    </row>
    <row r="198" spans="1:26" ht="24.95" customHeight="1" x14ac:dyDescent="0.25">
      <c r="A198"/>
      <c r="B198"/>
      <c r="C198" t="s">
        <v>1250</v>
      </c>
      <c r="D198" s="2" t="s">
        <v>1291</v>
      </c>
      <c r="E198" s="2"/>
      <c r="F198" t="s">
        <v>218</v>
      </c>
      <c r="G198">
        <v>0</v>
      </c>
      <c r="H198">
        <v>0</v>
      </c>
      <c r="I198">
        <f t="shared" si="18"/>
        <v>0</v>
      </c>
      <c r="J198">
        <f t="shared" si="19"/>
        <v>0</v>
      </c>
      <c r="K198">
        <f t="shared" si="20"/>
        <v>0</v>
      </c>
      <c r="L198">
        <f t="shared" si="21"/>
        <v>0</v>
      </c>
      <c r="M198"/>
      <c r="N198">
        <v>0</v>
      </c>
      <c r="O198"/>
      <c r="P198"/>
      <c r="Q198"/>
      <c r="R198"/>
      <c r="S198">
        <f t="shared" si="22"/>
        <v>0</v>
      </c>
      <c r="T198"/>
      <c r="U198"/>
      <c r="V198"/>
      <c r="W198"/>
      <c r="Z198" s="1">
        <f t="shared" si="23"/>
        <v>0</v>
      </c>
    </row>
    <row r="199" spans="1:26" ht="24.95" customHeight="1" x14ac:dyDescent="0.25">
      <c r="A199"/>
      <c r="B199"/>
      <c r="C199" t="s">
        <v>1252</v>
      </c>
      <c r="D199" s="2" t="s">
        <v>1299</v>
      </c>
      <c r="E199" s="2"/>
      <c r="F199" t="s">
        <v>218</v>
      </c>
      <c r="G199">
        <v>0</v>
      </c>
      <c r="H199">
        <v>0</v>
      </c>
      <c r="I199">
        <f t="shared" si="18"/>
        <v>0</v>
      </c>
      <c r="J199">
        <f t="shared" si="19"/>
        <v>0</v>
      </c>
      <c r="K199">
        <f t="shared" si="20"/>
        <v>0</v>
      </c>
      <c r="L199">
        <f t="shared" si="21"/>
        <v>0</v>
      </c>
      <c r="M199"/>
      <c r="N199">
        <v>0</v>
      </c>
      <c r="O199"/>
      <c r="P199"/>
      <c r="Q199"/>
      <c r="R199"/>
      <c r="S199">
        <f t="shared" si="22"/>
        <v>0</v>
      </c>
      <c r="T199"/>
      <c r="U199"/>
      <c r="V199"/>
      <c r="W199"/>
      <c r="Z199" s="1">
        <f t="shared" si="23"/>
        <v>0</v>
      </c>
    </row>
    <row r="200" spans="1:26" ht="24.95" customHeight="1" x14ac:dyDescent="0.25">
      <c r="A200"/>
      <c r="B200"/>
      <c r="C200" t="s">
        <v>1254</v>
      </c>
      <c r="D200" s="2" t="s">
        <v>1303</v>
      </c>
      <c r="E200" s="2"/>
      <c r="F200" t="s">
        <v>218</v>
      </c>
      <c r="G200">
        <v>0</v>
      </c>
      <c r="H200">
        <v>0</v>
      </c>
      <c r="I200">
        <f t="shared" si="18"/>
        <v>0</v>
      </c>
      <c r="J200">
        <f t="shared" si="19"/>
        <v>0</v>
      </c>
      <c r="K200">
        <f t="shared" si="20"/>
        <v>0</v>
      </c>
      <c r="L200">
        <f t="shared" si="21"/>
        <v>0</v>
      </c>
      <c r="M200"/>
      <c r="N200">
        <v>0</v>
      </c>
      <c r="O200"/>
      <c r="P200"/>
      <c r="Q200"/>
      <c r="R200"/>
      <c r="S200">
        <f t="shared" si="22"/>
        <v>0</v>
      </c>
      <c r="T200"/>
      <c r="U200"/>
      <c r="V200"/>
      <c r="W200"/>
      <c r="Z200" s="1">
        <f t="shared" si="23"/>
        <v>0</v>
      </c>
    </row>
    <row r="201" spans="1:26" ht="24.95" customHeight="1" x14ac:dyDescent="0.25">
      <c r="A201"/>
      <c r="B201"/>
      <c r="C201" t="s">
        <v>1256</v>
      </c>
      <c r="D201" s="2" t="s">
        <v>1979</v>
      </c>
      <c r="E201" s="2"/>
      <c r="F201" t="s">
        <v>218</v>
      </c>
      <c r="G201">
        <v>1</v>
      </c>
      <c r="H201">
        <v>0</v>
      </c>
      <c r="I201">
        <f t="shared" si="18"/>
        <v>0</v>
      </c>
      <c r="J201">
        <f t="shared" si="19"/>
        <v>0</v>
      </c>
      <c r="K201">
        <f t="shared" si="20"/>
        <v>0</v>
      </c>
      <c r="L201">
        <f t="shared" si="21"/>
        <v>0</v>
      </c>
      <c r="M201"/>
      <c r="N201">
        <v>0</v>
      </c>
      <c r="O201"/>
      <c r="P201"/>
      <c r="Q201"/>
      <c r="R201"/>
      <c r="S201">
        <f t="shared" si="22"/>
        <v>0</v>
      </c>
      <c r="T201"/>
      <c r="U201"/>
      <c r="V201"/>
      <c r="W201"/>
      <c r="Z201" s="1">
        <f t="shared" si="23"/>
        <v>0</v>
      </c>
    </row>
    <row r="202" spans="1:26" ht="24.95" customHeight="1" x14ac:dyDescent="0.25">
      <c r="A202"/>
      <c r="B202"/>
      <c r="C202" t="s">
        <v>1258</v>
      </c>
      <c r="D202" s="2" t="s">
        <v>1979</v>
      </c>
      <c r="E202" s="2"/>
      <c r="F202" t="s">
        <v>218</v>
      </c>
      <c r="G202">
        <v>1</v>
      </c>
      <c r="H202">
        <v>0</v>
      </c>
      <c r="I202">
        <f t="shared" si="18"/>
        <v>0</v>
      </c>
      <c r="J202">
        <f t="shared" si="19"/>
        <v>0</v>
      </c>
      <c r="K202">
        <f t="shared" si="20"/>
        <v>0</v>
      </c>
      <c r="L202">
        <f t="shared" si="21"/>
        <v>0</v>
      </c>
      <c r="M202"/>
      <c r="N202">
        <v>0</v>
      </c>
      <c r="O202"/>
      <c r="P202"/>
      <c r="Q202"/>
      <c r="R202"/>
      <c r="S202">
        <f t="shared" si="22"/>
        <v>0</v>
      </c>
      <c r="T202"/>
      <c r="U202"/>
      <c r="V202"/>
      <c r="W202"/>
      <c r="Z202" s="1">
        <f t="shared" si="23"/>
        <v>0</v>
      </c>
    </row>
    <row r="203" spans="1:26" ht="24.95" customHeight="1" x14ac:dyDescent="0.25">
      <c r="A203"/>
      <c r="B203"/>
      <c r="C203" t="s">
        <v>1260</v>
      </c>
      <c r="D203" s="2" t="s">
        <v>1980</v>
      </c>
      <c r="E203" s="2"/>
      <c r="F203" t="s">
        <v>218</v>
      </c>
      <c r="G203">
        <v>1</v>
      </c>
      <c r="H203">
        <v>0</v>
      </c>
      <c r="I203">
        <f t="shared" si="18"/>
        <v>0</v>
      </c>
      <c r="J203">
        <f t="shared" si="19"/>
        <v>0</v>
      </c>
      <c r="K203">
        <f t="shared" si="20"/>
        <v>0</v>
      </c>
      <c r="L203">
        <f t="shared" si="21"/>
        <v>0</v>
      </c>
      <c r="M203"/>
      <c r="N203">
        <v>0</v>
      </c>
      <c r="O203"/>
      <c r="P203"/>
      <c r="Q203"/>
      <c r="R203"/>
      <c r="S203">
        <f t="shared" si="22"/>
        <v>0</v>
      </c>
      <c r="T203"/>
      <c r="U203"/>
      <c r="V203"/>
      <c r="W203"/>
      <c r="Z203" s="1">
        <f t="shared" si="23"/>
        <v>0</v>
      </c>
    </row>
    <row r="204" spans="1:26" ht="24.95" customHeight="1" x14ac:dyDescent="0.25">
      <c r="A204"/>
      <c r="B204"/>
      <c r="C204" t="s">
        <v>1261</v>
      </c>
      <c r="D204" s="2" t="s">
        <v>1980</v>
      </c>
      <c r="E204" s="2"/>
      <c r="F204" t="s">
        <v>218</v>
      </c>
      <c r="G204">
        <v>1</v>
      </c>
      <c r="H204">
        <v>0</v>
      </c>
      <c r="I204">
        <f t="shared" si="18"/>
        <v>0</v>
      </c>
      <c r="J204">
        <f t="shared" si="19"/>
        <v>0</v>
      </c>
      <c r="K204">
        <f t="shared" si="20"/>
        <v>0</v>
      </c>
      <c r="L204">
        <f t="shared" si="21"/>
        <v>0</v>
      </c>
      <c r="M204"/>
      <c r="N204">
        <v>0</v>
      </c>
      <c r="O204"/>
      <c r="P204"/>
      <c r="Q204"/>
      <c r="R204"/>
      <c r="S204">
        <f t="shared" si="22"/>
        <v>0</v>
      </c>
      <c r="T204"/>
      <c r="U204"/>
      <c r="V204"/>
      <c r="W204"/>
      <c r="Z204" s="1">
        <f t="shared" si="23"/>
        <v>0</v>
      </c>
    </row>
    <row r="205" spans="1:26" ht="24.95" customHeight="1" x14ac:dyDescent="0.25">
      <c r="A205"/>
      <c r="B205"/>
      <c r="C205" t="s">
        <v>1263</v>
      </c>
      <c r="D205" s="2" t="s">
        <v>1981</v>
      </c>
      <c r="E205" s="2"/>
      <c r="F205" t="s">
        <v>218</v>
      </c>
      <c r="G205">
        <v>1</v>
      </c>
      <c r="H205">
        <v>0</v>
      </c>
      <c r="I205">
        <f t="shared" si="18"/>
        <v>0</v>
      </c>
      <c r="J205">
        <f t="shared" si="19"/>
        <v>0</v>
      </c>
      <c r="K205">
        <f t="shared" si="20"/>
        <v>0</v>
      </c>
      <c r="L205">
        <f t="shared" si="21"/>
        <v>0</v>
      </c>
      <c r="M205"/>
      <c r="N205">
        <v>0</v>
      </c>
      <c r="O205"/>
      <c r="P205"/>
      <c r="Q205"/>
      <c r="R205"/>
      <c r="S205">
        <f t="shared" si="22"/>
        <v>0</v>
      </c>
      <c r="T205"/>
      <c r="U205"/>
      <c r="V205"/>
      <c r="W205"/>
      <c r="Z205" s="1">
        <f t="shared" si="23"/>
        <v>0</v>
      </c>
    </row>
    <row r="206" spans="1:26" ht="24.95" customHeight="1" x14ac:dyDescent="0.25">
      <c r="A206"/>
      <c r="B206"/>
      <c r="C206" t="s">
        <v>1264</v>
      </c>
      <c r="D206" s="2" t="s">
        <v>1981</v>
      </c>
      <c r="E206" s="2"/>
      <c r="F206" t="s">
        <v>218</v>
      </c>
      <c r="G206">
        <v>1</v>
      </c>
      <c r="H206">
        <v>0</v>
      </c>
      <c r="I206">
        <f t="shared" si="18"/>
        <v>0</v>
      </c>
      <c r="J206">
        <f t="shared" si="19"/>
        <v>0</v>
      </c>
      <c r="K206">
        <f t="shared" si="20"/>
        <v>0</v>
      </c>
      <c r="L206">
        <f t="shared" si="21"/>
        <v>0</v>
      </c>
      <c r="M206"/>
      <c r="N206">
        <v>0</v>
      </c>
      <c r="O206"/>
      <c r="P206"/>
      <c r="Q206"/>
      <c r="R206"/>
      <c r="S206">
        <f t="shared" si="22"/>
        <v>0</v>
      </c>
      <c r="T206"/>
      <c r="U206"/>
      <c r="V206"/>
      <c r="W206"/>
      <c r="Z206" s="1">
        <f t="shared" si="23"/>
        <v>0</v>
      </c>
    </row>
    <row r="207" spans="1:26" x14ac:dyDescent="0.25">
      <c r="A207"/>
      <c r="B207"/>
      <c r="C207">
        <v>2</v>
      </c>
      <c r="D207" s="2" t="s">
        <v>87</v>
      </c>
      <c r="E207" s="2"/>
      <c r="F207"/>
      <c r="G207"/>
      <c r="H207"/>
      <c r="I207">
        <f>ROUND((SUM(I111:I206))/1,2)</f>
        <v>0</v>
      </c>
      <c r="J207"/>
      <c r="K207"/>
      <c r="L207">
        <f>ROUND((SUM(L111:L206))/1,2)</f>
        <v>0</v>
      </c>
      <c r="M207">
        <f>ROUND((SUM(M111:M206))/1,2)</f>
        <v>0</v>
      </c>
      <c r="N207"/>
      <c r="O207"/>
      <c r="P207"/>
      <c r="Q207"/>
      <c r="R207"/>
      <c r="S207">
        <f>ROUND((SUM(S111:S206))/1,2)</f>
        <v>0</v>
      </c>
      <c r="T207"/>
      <c r="U207"/>
      <c r="V207">
        <f>ROUND((SUM(V111:V206))/1,2)</f>
        <v>0</v>
      </c>
      <c r="W207"/>
      <c r="X207"/>
      <c r="Y207"/>
      <c r="Z207"/>
    </row>
    <row r="208" spans="1:26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1:26" x14ac:dyDescent="0.25">
      <c r="A209"/>
      <c r="B209"/>
      <c r="C209" t="s">
        <v>403</v>
      </c>
      <c r="D209" s="2" t="s">
        <v>393</v>
      </c>
      <c r="E209" s="2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</row>
    <row r="210" spans="1:26" ht="24.95" customHeight="1" x14ac:dyDescent="0.25">
      <c r="A210"/>
      <c r="B210"/>
      <c r="C210" t="s">
        <v>1269</v>
      </c>
      <c r="D210" s="2" t="s">
        <v>1982</v>
      </c>
      <c r="E210" s="2"/>
      <c r="F210" t="s">
        <v>406</v>
      </c>
      <c r="G210">
        <v>94</v>
      </c>
      <c r="H210">
        <v>0</v>
      </c>
      <c r="I210">
        <f>ROUND(G210*(H210),2)</f>
        <v>0</v>
      </c>
      <c r="J210">
        <f>ROUND(G210*(N210),2)</f>
        <v>0</v>
      </c>
      <c r="K210">
        <f>ROUND(G210*(O210),2)</f>
        <v>0</v>
      </c>
      <c r="L210">
        <f>ROUND(G210*(H210),2)</f>
        <v>0</v>
      </c>
      <c r="M210"/>
      <c r="N210">
        <v>0</v>
      </c>
      <c r="O210"/>
      <c r="P210"/>
      <c r="Q210"/>
      <c r="R210"/>
      <c r="S210">
        <f>ROUND(G210*(P210),3)</f>
        <v>0</v>
      </c>
      <c r="T210"/>
      <c r="U210"/>
      <c r="V210"/>
      <c r="W210"/>
      <c r="Z210" s="1">
        <f>0.058844*POWER(I210,0.952797)</f>
        <v>0</v>
      </c>
    </row>
    <row r="211" spans="1:26" ht="24.95" customHeight="1" x14ac:dyDescent="0.25">
      <c r="A211"/>
      <c r="B211"/>
      <c r="C211" t="s">
        <v>1270</v>
      </c>
      <c r="D211" s="2" t="s">
        <v>1323</v>
      </c>
      <c r="E211" s="2"/>
      <c r="F211" t="s">
        <v>406</v>
      </c>
      <c r="G211">
        <v>20</v>
      </c>
      <c r="H211">
        <v>0</v>
      </c>
      <c r="I211">
        <f>ROUND(G211*(H211),2)</f>
        <v>0</v>
      </c>
      <c r="J211">
        <f>ROUND(G211*(N211),2)</f>
        <v>0</v>
      </c>
      <c r="K211">
        <f>ROUND(G211*(O211),2)</f>
        <v>0</v>
      </c>
      <c r="L211">
        <f>ROUND(G211*(H211),2)</f>
        <v>0</v>
      </c>
      <c r="M211"/>
      <c r="N211">
        <v>0</v>
      </c>
      <c r="O211"/>
      <c r="P211"/>
      <c r="Q211"/>
      <c r="R211"/>
      <c r="S211">
        <f>ROUND(G211*(P211),3)</f>
        <v>0</v>
      </c>
      <c r="T211"/>
      <c r="U211"/>
      <c r="V211"/>
      <c r="W211"/>
      <c r="Z211" s="1">
        <f>0.058844*POWER(I211,0.952797)</f>
        <v>0</v>
      </c>
    </row>
    <row r="212" spans="1:26" x14ac:dyDescent="0.25">
      <c r="A212"/>
      <c r="B212"/>
      <c r="C212" t="s">
        <v>8</v>
      </c>
      <c r="D212" s="2" t="s">
        <v>393</v>
      </c>
      <c r="E212" s="2"/>
      <c r="F212"/>
      <c r="G212"/>
      <c r="H212"/>
      <c r="I212">
        <f>ROUND((SUM(I209:I211))/1,2)</f>
        <v>0</v>
      </c>
      <c r="J212"/>
      <c r="K212"/>
      <c r="L212">
        <f>ROUND((SUM(L209:L211))/1,2)</f>
        <v>0</v>
      </c>
      <c r="M212">
        <f>ROUND((SUM(M209:M211))/1,2)</f>
        <v>0</v>
      </c>
      <c r="N212"/>
      <c r="O212"/>
      <c r="P212"/>
      <c r="Q212"/>
      <c r="R212"/>
      <c r="S212">
        <f>ROUND((SUM(S209:S211))/1,2)</f>
        <v>0</v>
      </c>
      <c r="T212"/>
      <c r="U212"/>
      <c r="V212">
        <f>ROUND((SUM(V209:V211))/1,2)</f>
        <v>0</v>
      </c>
      <c r="W212"/>
      <c r="X212"/>
      <c r="Y212"/>
      <c r="Z212"/>
    </row>
    <row r="213" spans="1:26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</row>
    <row r="214" spans="1:26" x14ac:dyDescent="0.25">
      <c r="A214"/>
      <c r="B214"/>
      <c r="C214"/>
      <c r="D214" s="2" t="s">
        <v>85</v>
      </c>
      <c r="E214" s="2"/>
      <c r="F214"/>
      <c r="G214"/>
      <c r="H214"/>
      <c r="I214">
        <f>ROUND((SUM(I80:I213))/2,2)</f>
        <v>0</v>
      </c>
      <c r="J214"/>
      <c r="K214"/>
      <c r="L214">
        <f>ROUND((SUM(L80:L213))/2,2)</f>
        <v>0</v>
      </c>
      <c r="M214">
        <f>ROUND((SUM(M80:M213))/2,2)</f>
        <v>0</v>
      </c>
      <c r="N214"/>
      <c r="O214"/>
      <c r="P214"/>
      <c r="Q214"/>
      <c r="R214"/>
      <c r="S214">
        <f>ROUND((SUM(S80:S213))/2,2)</f>
        <v>0</v>
      </c>
      <c r="T214"/>
      <c r="U214"/>
      <c r="V214">
        <f>ROUND((SUM(V80:V213))/2,2)</f>
        <v>0</v>
      </c>
      <c r="W214"/>
    </row>
    <row r="215" spans="1:26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</row>
    <row r="216" spans="1:26" x14ac:dyDescent="0.25">
      <c r="A216"/>
      <c r="B216"/>
      <c r="C216"/>
      <c r="D216" s="2" t="s">
        <v>105</v>
      </c>
      <c r="E216" s="2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</row>
    <row r="217" spans="1:26" x14ac:dyDescent="0.25">
      <c r="A217"/>
      <c r="B217"/>
      <c r="C217">
        <v>921</v>
      </c>
      <c r="D217" s="2" t="s">
        <v>1025</v>
      </c>
      <c r="E217" s="2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</row>
    <row r="218" spans="1:26" ht="24.95" customHeight="1" x14ac:dyDescent="0.25">
      <c r="A218"/>
      <c r="B218"/>
      <c r="C218" t="s">
        <v>1325</v>
      </c>
      <c r="D218" s="2" t="s">
        <v>1983</v>
      </c>
      <c r="E218" s="2"/>
      <c r="F218" t="s">
        <v>779</v>
      </c>
      <c r="G218">
        <v>8</v>
      </c>
      <c r="H218">
        <v>0</v>
      </c>
      <c r="I218">
        <f>ROUND(G218*(H218),2)</f>
        <v>0</v>
      </c>
      <c r="J218">
        <f>ROUND(G218*(N218),2)</f>
        <v>0</v>
      </c>
      <c r="K218">
        <f>ROUND(G218*(O218),2)</f>
        <v>0</v>
      </c>
      <c r="L218">
        <f>ROUND(G218*(H218),2)</f>
        <v>0</v>
      </c>
      <c r="M218"/>
      <c r="N218">
        <v>0</v>
      </c>
      <c r="O218"/>
      <c r="P218"/>
      <c r="Q218"/>
      <c r="R218"/>
      <c r="S218">
        <f>ROUND(G218*(P218),3)</f>
        <v>0</v>
      </c>
      <c r="T218"/>
      <c r="U218"/>
      <c r="V218"/>
      <c r="W218"/>
      <c r="Z218" s="1">
        <f>0.058844*POWER(I218,0.952797)</f>
        <v>0</v>
      </c>
    </row>
    <row r="219" spans="1:26" ht="24.95" customHeight="1" x14ac:dyDescent="0.25">
      <c r="A219"/>
      <c r="B219"/>
      <c r="C219" t="s">
        <v>1327</v>
      </c>
      <c r="D219" s="2" t="s">
        <v>1984</v>
      </c>
      <c r="E219" s="2"/>
      <c r="F219" t="s">
        <v>779</v>
      </c>
      <c r="G219">
        <v>8</v>
      </c>
      <c r="H219">
        <v>0</v>
      </c>
      <c r="I219">
        <f>ROUND(G219*(H219),2)</f>
        <v>0</v>
      </c>
      <c r="J219">
        <f>ROUND(G219*(N219),2)</f>
        <v>0</v>
      </c>
      <c r="K219">
        <f>ROUND(G219*(O219),2)</f>
        <v>0</v>
      </c>
      <c r="L219">
        <f>ROUND(G219*(H219),2)</f>
        <v>0</v>
      </c>
      <c r="M219"/>
      <c r="N219">
        <v>0</v>
      </c>
      <c r="O219"/>
      <c r="P219"/>
      <c r="Q219"/>
      <c r="R219"/>
      <c r="S219">
        <f>ROUND(G219*(P219),3)</f>
        <v>0</v>
      </c>
      <c r="T219"/>
      <c r="U219"/>
      <c r="V219"/>
      <c r="W219"/>
      <c r="Z219" s="1">
        <f>0.058844*POWER(I219,0.952797)</f>
        <v>0</v>
      </c>
    </row>
    <row r="220" spans="1:26" x14ac:dyDescent="0.25">
      <c r="A220"/>
      <c r="B220"/>
      <c r="C220">
        <v>921</v>
      </c>
      <c r="D220" s="2" t="s">
        <v>1025</v>
      </c>
      <c r="E220" s="2"/>
      <c r="F220"/>
      <c r="G220"/>
      <c r="H220"/>
      <c r="I220">
        <f>ROUND((SUM(I217:I219))/1,2)</f>
        <v>0</v>
      </c>
      <c r="J220"/>
      <c r="K220"/>
      <c r="L220">
        <f>ROUND((SUM(L217:L219))/1,2)</f>
        <v>0</v>
      </c>
      <c r="M220">
        <f>ROUND((SUM(M217:M219))/1,2)</f>
        <v>0</v>
      </c>
      <c r="N220"/>
      <c r="O220"/>
      <c r="P220"/>
      <c r="Q220"/>
      <c r="R220"/>
      <c r="S220">
        <f>ROUND((SUM(S217:S219))/1,2)</f>
        <v>0</v>
      </c>
      <c r="T220"/>
      <c r="U220"/>
      <c r="V220">
        <f>ROUND((SUM(V217:V219))/1,2)</f>
        <v>0</v>
      </c>
      <c r="W220"/>
    </row>
    <row r="221" spans="1:26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spans="1:26" x14ac:dyDescent="0.25">
      <c r="A222"/>
      <c r="B222"/>
      <c r="C222"/>
      <c r="D222" s="2" t="s">
        <v>105</v>
      </c>
      <c r="E222" s="2"/>
      <c r="F222"/>
      <c r="G222"/>
      <c r="H222"/>
      <c r="I222">
        <f>ROUND((SUM(I216:I221))/2,2)</f>
        <v>0</v>
      </c>
      <c r="J222"/>
      <c r="K222"/>
      <c r="L222">
        <f>ROUND((SUM(L216:L221))/2,2)</f>
        <v>0</v>
      </c>
      <c r="M222">
        <f>ROUND((SUM(M216:M221))/2,2)</f>
        <v>0</v>
      </c>
      <c r="N222"/>
      <c r="O222"/>
      <c r="P222"/>
      <c r="Q222"/>
      <c r="R222"/>
      <c r="S222">
        <f>ROUND((SUM(S216:S221))/2,2)</f>
        <v>0</v>
      </c>
      <c r="T222"/>
      <c r="U222"/>
      <c r="V222">
        <f>ROUND((SUM(V216:V221))/2,2)</f>
        <v>0</v>
      </c>
      <c r="W222"/>
    </row>
    <row r="223" spans="1:26" x14ac:dyDescent="0.25">
      <c r="A223"/>
      <c r="B223"/>
      <c r="C223"/>
      <c r="D223" s="2" t="s">
        <v>107</v>
      </c>
      <c r="E223" s="2"/>
      <c r="F223"/>
      <c r="G223"/>
      <c r="H223"/>
      <c r="I223">
        <f>ROUND((SUM(I80:I222))/3,2)</f>
        <v>0</v>
      </c>
      <c r="J223"/>
      <c r="K223">
        <f>ROUND((SUM(K80:K222))/3,2)</f>
        <v>0</v>
      </c>
      <c r="L223">
        <f>ROUND((SUM(L80:L222))/3,2)</f>
        <v>0</v>
      </c>
      <c r="M223">
        <f>ROUND((SUM(M80:M222))/3,2)</f>
        <v>0</v>
      </c>
      <c r="N223"/>
      <c r="O223"/>
      <c r="P223"/>
      <c r="Q223"/>
      <c r="R223"/>
      <c r="S223">
        <f>ROUND((SUM(S80:S222))/3,2)</f>
        <v>0</v>
      </c>
      <c r="T223"/>
      <c r="U223"/>
      <c r="V223">
        <f>ROUND((SUM(V80:V222))/3,2)</f>
        <v>0</v>
      </c>
      <c r="W223"/>
      <c r="Z223" s="1">
        <f>(SUM(Z80:Z222))</f>
        <v>0</v>
      </c>
    </row>
  </sheetData>
  <mergeCells count="188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62:D62"/>
    <mergeCell ref="B63:D63"/>
    <mergeCell ref="B65:D65"/>
    <mergeCell ref="B69:V69"/>
    <mergeCell ref="H1:I1"/>
    <mergeCell ref="B71:E71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D83:E83"/>
    <mergeCell ref="D84:E84"/>
    <mergeCell ref="D85:E85"/>
    <mergeCell ref="D86:E86"/>
    <mergeCell ref="D87:E87"/>
    <mergeCell ref="D88:E88"/>
    <mergeCell ref="B72:E72"/>
    <mergeCell ref="B73:E73"/>
    <mergeCell ref="I71:P71"/>
    <mergeCell ref="D80:E80"/>
    <mergeCell ref="D81:E81"/>
    <mergeCell ref="D82:E82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107:E107"/>
    <mergeCell ref="D108:E108"/>
    <mergeCell ref="D109:E109"/>
    <mergeCell ref="D111:E111"/>
    <mergeCell ref="D112:E112"/>
    <mergeCell ref="D113:E113"/>
    <mergeCell ref="D101:E101"/>
    <mergeCell ref="D102:E102"/>
    <mergeCell ref="D103:E103"/>
    <mergeCell ref="D104:E104"/>
    <mergeCell ref="D105:E105"/>
    <mergeCell ref="D106:E106"/>
    <mergeCell ref="D120:E120"/>
    <mergeCell ref="D121:E121"/>
    <mergeCell ref="D122:E122"/>
    <mergeCell ref="D123:E123"/>
    <mergeCell ref="D124:E124"/>
    <mergeCell ref="D125:E125"/>
    <mergeCell ref="D114:E114"/>
    <mergeCell ref="D115:E115"/>
    <mergeCell ref="D116:E116"/>
    <mergeCell ref="D117:E117"/>
    <mergeCell ref="D118:E118"/>
    <mergeCell ref="D119:E119"/>
    <mergeCell ref="D132:E132"/>
    <mergeCell ref="D133:E133"/>
    <mergeCell ref="D134:E134"/>
    <mergeCell ref="D135:E135"/>
    <mergeCell ref="D136:E136"/>
    <mergeCell ref="D137:E137"/>
    <mergeCell ref="D126:E126"/>
    <mergeCell ref="D127:E127"/>
    <mergeCell ref="D128:E128"/>
    <mergeCell ref="D129:E129"/>
    <mergeCell ref="D130:E130"/>
    <mergeCell ref="D131:E131"/>
    <mergeCell ref="D144:E144"/>
    <mergeCell ref="D145:E145"/>
    <mergeCell ref="D146:E146"/>
    <mergeCell ref="D147:E147"/>
    <mergeCell ref="D148:E148"/>
    <mergeCell ref="D149:E149"/>
    <mergeCell ref="D138:E138"/>
    <mergeCell ref="D139:E139"/>
    <mergeCell ref="D140:E140"/>
    <mergeCell ref="D141:E141"/>
    <mergeCell ref="D142:E142"/>
    <mergeCell ref="D143:E143"/>
    <mergeCell ref="D156:E156"/>
    <mergeCell ref="D157:E157"/>
    <mergeCell ref="D158:E158"/>
    <mergeCell ref="D159:E159"/>
    <mergeCell ref="D160:E160"/>
    <mergeCell ref="D161:E161"/>
    <mergeCell ref="D150:E150"/>
    <mergeCell ref="D151:E151"/>
    <mergeCell ref="D152:E152"/>
    <mergeCell ref="D153:E153"/>
    <mergeCell ref="D154:E154"/>
    <mergeCell ref="D155:E155"/>
    <mergeCell ref="D168:E168"/>
    <mergeCell ref="D169:E169"/>
    <mergeCell ref="D170:E170"/>
    <mergeCell ref="D171:E171"/>
    <mergeCell ref="D172:E172"/>
    <mergeCell ref="D173:E173"/>
    <mergeCell ref="D162:E162"/>
    <mergeCell ref="D163:E163"/>
    <mergeCell ref="D164:E164"/>
    <mergeCell ref="D165:E165"/>
    <mergeCell ref="D166:E166"/>
    <mergeCell ref="D167:E167"/>
    <mergeCell ref="D180:E180"/>
    <mergeCell ref="D181:E181"/>
    <mergeCell ref="D182:E182"/>
    <mergeCell ref="D183:E183"/>
    <mergeCell ref="D184:E184"/>
    <mergeCell ref="D185:E185"/>
    <mergeCell ref="D174:E174"/>
    <mergeCell ref="D175:E175"/>
    <mergeCell ref="D176:E176"/>
    <mergeCell ref="D177:E177"/>
    <mergeCell ref="D178:E178"/>
    <mergeCell ref="D179:E179"/>
    <mergeCell ref="D192:E192"/>
    <mergeCell ref="D193:E193"/>
    <mergeCell ref="D194:E194"/>
    <mergeCell ref="D195:E195"/>
    <mergeCell ref="D196:E196"/>
    <mergeCell ref="D197:E197"/>
    <mergeCell ref="D186:E186"/>
    <mergeCell ref="D187:E187"/>
    <mergeCell ref="D188:E188"/>
    <mergeCell ref="D189:E189"/>
    <mergeCell ref="D190:E190"/>
    <mergeCell ref="D191:E191"/>
    <mergeCell ref="D204:E204"/>
    <mergeCell ref="D205:E205"/>
    <mergeCell ref="D206:E206"/>
    <mergeCell ref="D207:E207"/>
    <mergeCell ref="D209:E209"/>
    <mergeCell ref="D210:E210"/>
    <mergeCell ref="D198:E198"/>
    <mergeCell ref="D199:E199"/>
    <mergeCell ref="D200:E200"/>
    <mergeCell ref="D201:E201"/>
    <mergeCell ref="D202:E202"/>
    <mergeCell ref="D203:E203"/>
    <mergeCell ref="D219:E219"/>
    <mergeCell ref="D220:E220"/>
    <mergeCell ref="D222:E222"/>
    <mergeCell ref="D223:E223"/>
    <mergeCell ref="D211:E211"/>
    <mergeCell ref="D212:E212"/>
    <mergeCell ref="D214:E214"/>
    <mergeCell ref="D216:E216"/>
    <mergeCell ref="D217:E217"/>
    <mergeCell ref="D218:E218"/>
  </mergeCells>
  <hyperlinks>
    <hyperlink ref="B1:C1" location="A2:A2" tooltip="Klikni na prechod ku Kryciemu listu..." display="Krycí list rozpočtu" xr:uid="{00000000-0004-0000-0B00-000000000000}"/>
    <hyperlink ref="E1:F1" location="A54:A54" tooltip="Klikni na prechod ku rekapitulácii..." display="Rekapitulácia rozpočtu" xr:uid="{00000000-0004-0000-0B00-000001000000}"/>
    <hyperlink ref="H1:I1" location="B79:B79" tooltip="Klikni na prechod ku Rozpočet..." display="Rozpočet" xr:uid="{00000000-0004-0000-0B00-0000020000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ZŠ Medzilaborecká 112020 korekcie / SO02 Elektroinštalácie</oddHeader>
    <oddFooter>&amp;RStrana &amp;P z &amp;N    &amp;L&amp;7Spracované systémom Systematic® Kalkulus, tel.: 051 77 10 585</oddFooter>
  </headerFooter>
  <rowBreaks count="2" manualBreakCount="2">
    <brk id="40" max="16383" man="1"/>
    <brk id="6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105"/>
  <sheetViews>
    <sheetView workbookViewId="0">
      <pane ySplit="1" topLeftCell="A65" activePane="bottomLeft" state="frozen"/>
      <selection pane="bottomLeft" activeCell="A77" sqref="A77:XFD77"/>
    </sheetView>
  </sheetViews>
  <sheetFormatPr defaultColWidth="0" defaultRowHeight="15" x14ac:dyDescent="0.25"/>
  <cols>
    <col min="1" max="1" width="1.7109375" style="1" customWidth="1"/>
    <col min="2" max="2" width="4.7109375" style="1" customWidth="1"/>
    <col min="3" max="3" width="12.7109375" style="1" customWidth="1"/>
    <col min="4" max="5" width="22.7109375" style="1" customWidth="1"/>
    <col min="6" max="7" width="9.7109375" style="1" customWidth="1"/>
    <col min="8" max="9" width="12.7109375" style="1" customWidth="1"/>
    <col min="10" max="10" width="10.7109375" style="1" hidden="1" customWidth="1"/>
    <col min="11" max="15" width="0" style="1" hidden="1" customWidth="1"/>
    <col min="16" max="16" width="9.7109375" style="1" customWidth="1"/>
    <col min="17" max="18" width="0" style="1" hidden="1" customWidth="1"/>
    <col min="19" max="19" width="7.7109375" style="1" customWidth="1"/>
    <col min="20" max="21" width="0" style="1" hidden="1" customWidth="1"/>
    <col min="22" max="22" width="7.7109375" style="1" customWidth="1"/>
    <col min="23" max="23" width="2.7109375" style="1" customWidth="1"/>
    <col min="24" max="26" width="0" style="1" hidden="1" customWidth="1"/>
    <col min="27" max="27" width="9.140625" style="1" hidden="1" customWidth="1"/>
  </cols>
  <sheetData>
    <row r="1" spans="1:23" ht="35.1" customHeight="1" x14ac:dyDescent="0.25">
      <c r="A1"/>
      <c r="B1" s="2" t="s">
        <v>36</v>
      </c>
      <c r="C1" s="2"/>
      <c r="D1"/>
      <c r="E1" s="2" t="s">
        <v>0</v>
      </c>
      <c r="F1" s="2"/>
      <c r="G1"/>
      <c r="H1" s="2" t="s">
        <v>108</v>
      </c>
      <c r="I1" s="2"/>
      <c r="J1"/>
      <c r="K1"/>
      <c r="L1"/>
      <c r="M1"/>
      <c r="N1"/>
      <c r="O1"/>
      <c r="P1"/>
      <c r="Q1"/>
      <c r="R1"/>
      <c r="S1"/>
      <c r="T1"/>
      <c r="U1"/>
      <c r="V1"/>
      <c r="W1">
        <v>30.126000000000001</v>
      </c>
    </row>
    <row r="2" spans="1:23" ht="35.1" customHeight="1" x14ac:dyDescent="0.25">
      <c r="A2"/>
      <c r="B2" s="2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</row>
    <row r="3" spans="1:23" ht="18" customHeight="1" x14ac:dyDescent="0.25">
      <c r="A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/>
    </row>
    <row r="4" spans="1:23" ht="18" customHeight="1" x14ac:dyDescent="0.25">
      <c r="A4"/>
      <c r="B4" t="s">
        <v>1355</v>
      </c>
      <c r="C4"/>
      <c r="D4"/>
      <c r="E4"/>
      <c r="F4" t="s">
        <v>39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8" customHeight="1" x14ac:dyDescent="0.25">
      <c r="A5"/>
      <c r="B5" t="s">
        <v>1985</v>
      </c>
      <c r="C5"/>
      <c r="D5"/>
      <c r="E5"/>
      <c r="F5" t="s">
        <v>40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8" customHeight="1" x14ac:dyDescent="0.25">
      <c r="A6"/>
      <c r="B6" t="s">
        <v>41</v>
      </c>
      <c r="C6"/>
      <c r="D6" t="s">
        <v>42</v>
      </c>
      <c r="E6"/>
      <c r="F6" t="s">
        <v>43</v>
      </c>
      <c r="G6" t="s">
        <v>44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20.100000000000001" customHeight="1" x14ac:dyDescent="0.25">
      <c r="A7"/>
      <c r="B7" s="2" t="s">
        <v>45</v>
      </c>
      <c r="C7" s="2"/>
      <c r="D7" s="2"/>
      <c r="E7" s="2"/>
      <c r="F7" s="2"/>
      <c r="G7" s="2"/>
      <c r="H7" s="2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8" customHeight="1" x14ac:dyDescent="0.25">
      <c r="A8"/>
      <c r="B8" t="s">
        <v>48</v>
      </c>
      <c r="C8"/>
      <c r="D8"/>
      <c r="E8"/>
      <c r="F8" t="s">
        <v>49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20.100000000000001" customHeight="1" x14ac:dyDescent="0.25">
      <c r="A9"/>
      <c r="B9" s="2" t="s">
        <v>46</v>
      </c>
      <c r="C9" s="2"/>
      <c r="D9" s="2"/>
      <c r="E9" s="2"/>
      <c r="F9" s="2"/>
      <c r="G9" s="2"/>
      <c r="H9" s="2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8" customHeight="1" x14ac:dyDescent="0.25">
      <c r="A10"/>
      <c r="B10" t="s">
        <v>51</v>
      </c>
      <c r="C10"/>
      <c r="D10"/>
      <c r="E10"/>
      <c r="F10" t="s">
        <v>52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0.100000000000001" customHeight="1" x14ac:dyDescent="0.25">
      <c r="A11"/>
      <c r="B11" s="2" t="s">
        <v>47</v>
      </c>
      <c r="C11" s="2"/>
      <c r="D11" s="2"/>
      <c r="E11" s="2"/>
      <c r="F11" s="2"/>
      <c r="G11" s="2"/>
      <c r="H11" s="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8" customHeight="1" x14ac:dyDescent="0.25">
      <c r="A12"/>
      <c r="B12" t="s">
        <v>50</v>
      </c>
      <c r="C12"/>
      <c r="D12"/>
      <c r="E12"/>
      <c r="F12" t="s">
        <v>49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8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8" customHeight="1" x14ac:dyDescent="0.25">
      <c r="A14"/>
      <c r="B14" t="s">
        <v>6</v>
      </c>
      <c r="C14" t="s">
        <v>74</v>
      </c>
      <c r="D14" t="s">
        <v>75</v>
      </c>
      <c r="E14" t="s">
        <v>76</v>
      </c>
      <c r="F14" s="2" t="s">
        <v>58</v>
      </c>
      <c r="G14" s="2"/>
      <c r="H14" s="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8" customHeight="1" x14ac:dyDescent="0.25">
      <c r="A15"/>
      <c r="B15" t="s">
        <v>53</v>
      </c>
      <c r="C15">
        <f>'SO 7406'!E57</f>
        <v>0</v>
      </c>
      <c r="D15">
        <f>'SO 7406'!F57</f>
        <v>0</v>
      </c>
      <c r="E15">
        <f>'SO 7406'!G57</f>
        <v>0</v>
      </c>
      <c r="F15" s="2" t="s">
        <v>59</v>
      </c>
      <c r="G15" s="2"/>
      <c r="H15" s="2"/>
      <c r="I15"/>
      <c r="J15"/>
      <c r="K15"/>
      <c r="L15"/>
      <c r="M15"/>
      <c r="N15"/>
      <c r="O15"/>
      <c r="P15">
        <v>0</v>
      </c>
      <c r="Q15"/>
      <c r="R15"/>
      <c r="S15"/>
      <c r="T15"/>
      <c r="U15"/>
      <c r="V15"/>
      <c r="W15"/>
    </row>
    <row r="16" spans="1:23" ht="18" customHeight="1" x14ac:dyDescent="0.25">
      <c r="A16"/>
      <c r="B16" t="s">
        <v>54</v>
      </c>
      <c r="C16"/>
      <c r="D16"/>
      <c r="E16"/>
      <c r="F16" s="2" t="s">
        <v>60</v>
      </c>
      <c r="G16" s="2"/>
      <c r="H16" s="2"/>
      <c r="I16"/>
      <c r="J16"/>
      <c r="K16"/>
      <c r="L16"/>
      <c r="M16"/>
      <c r="N16"/>
      <c r="O16"/>
      <c r="P16">
        <f>(SUM(Z78:Z104))</f>
        <v>0</v>
      </c>
      <c r="Q16"/>
      <c r="R16"/>
      <c r="S16"/>
      <c r="T16"/>
      <c r="U16"/>
      <c r="V16"/>
      <c r="W16"/>
    </row>
    <row r="17" spans="1:26" ht="18" customHeight="1" x14ac:dyDescent="0.25">
      <c r="A17"/>
      <c r="B17" t="s">
        <v>55</v>
      </c>
      <c r="C17">
        <f>'SO 7406'!E61</f>
        <v>0</v>
      </c>
      <c r="D17">
        <f>'SO 7406'!F61</f>
        <v>0</v>
      </c>
      <c r="E17">
        <f>'SO 7406'!G61</f>
        <v>0</v>
      </c>
      <c r="F17" s="2" t="s">
        <v>61</v>
      </c>
      <c r="G17" s="2"/>
      <c r="H17" s="2"/>
      <c r="I17"/>
      <c r="J17"/>
      <c r="K17"/>
      <c r="L17"/>
      <c r="M17"/>
      <c r="N17"/>
      <c r="O17"/>
      <c r="P17">
        <v>0</v>
      </c>
      <c r="Q17"/>
      <c r="R17"/>
      <c r="S17"/>
      <c r="T17"/>
      <c r="U17"/>
      <c r="V17"/>
      <c r="W17"/>
    </row>
    <row r="18" spans="1:26" ht="18" customHeight="1" x14ac:dyDescent="0.25">
      <c r="A18"/>
      <c r="B18" t="s">
        <v>56</v>
      </c>
      <c r="C18"/>
      <c r="D18"/>
      <c r="E18"/>
      <c r="F18" s="2"/>
      <c r="G18" s="2"/>
      <c r="H18" s="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6" ht="18" customHeight="1" x14ac:dyDescent="0.25">
      <c r="A19"/>
      <c r="B19" t="s">
        <v>57</v>
      </c>
      <c r="C19"/>
      <c r="D19"/>
      <c r="E19">
        <f>SUM(E15:E18)</f>
        <v>0</v>
      </c>
      <c r="F19" s="2" t="s">
        <v>57</v>
      </c>
      <c r="G19" s="2"/>
      <c r="H19" s="2"/>
      <c r="I19"/>
      <c r="J19"/>
      <c r="K19"/>
      <c r="L19"/>
      <c r="M19"/>
      <c r="N19"/>
      <c r="O19"/>
      <c r="P19">
        <f>SUM(P15:P18)</f>
        <v>0</v>
      </c>
      <c r="Q19"/>
      <c r="R19"/>
      <c r="S19"/>
      <c r="T19"/>
      <c r="U19"/>
      <c r="V19"/>
      <c r="W19"/>
    </row>
    <row r="20" spans="1:26" ht="18" customHeight="1" x14ac:dyDescent="0.25">
      <c r="A20"/>
      <c r="B20" t="s">
        <v>67</v>
      </c>
      <c r="C20"/>
      <c r="D20"/>
      <c r="E20"/>
      <c r="F20" s="2" t="s">
        <v>67</v>
      </c>
      <c r="G20" s="2"/>
      <c r="H20" s="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6" ht="18" customHeight="1" x14ac:dyDescent="0.25">
      <c r="A21"/>
      <c r="B21" t="s">
        <v>68</v>
      </c>
      <c r="C21"/>
      <c r="D21"/>
      <c r="E21">
        <f>((E15*U22*0)+(E16*V22*0)+(E17*W22*0))/100</f>
        <v>0</v>
      </c>
      <c r="F21" s="2" t="s">
        <v>71</v>
      </c>
      <c r="G21" s="2"/>
      <c r="H21" s="2"/>
      <c r="I21"/>
      <c r="J21"/>
      <c r="K21"/>
      <c r="L21"/>
      <c r="M21"/>
      <c r="N21"/>
      <c r="O21"/>
      <c r="P21">
        <f>((E15*X22*0)+(E16*Y22*0)+(E17*Z22*0))/100</f>
        <v>0</v>
      </c>
      <c r="Q21"/>
      <c r="R21"/>
      <c r="S21"/>
      <c r="T21"/>
      <c r="U21"/>
      <c r="V21"/>
      <c r="W21"/>
    </row>
    <row r="22" spans="1:26" ht="18" customHeight="1" x14ac:dyDescent="0.25">
      <c r="A22"/>
      <c r="B22" t="s">
        <v>69</v>
      </c>
      <c r="C22"/>
      <c r="D22"/>
      <c r="E22">
        <f>((E15*U23*0)+(E16*V23*0)+(E17*W23*0))/100</f>
        <v>0</v>
      </c>
      <c r="F22" s="2" t="s">
        <v>72</v>
      </c>
      <c r="G22" s="2"/>
      <c r="H22" s="2"/>
      <c r="I22"/>
      <c r="J22"/>
      <c r="K22"/>
      <c r="L22"/>
      <c r="M22"/>
      <c r="N22"/>
      <c r="O22"/>
      <c r="P22">
        <f>((E15*X23*0)+(E16*Y23*0)+(E17*Z23*0))/100</f>
        <v>0</v>
      </c>
      <c r="Q22"/>
      <c r="R22"/>
      <c r="S22"/>
      <c r="T22"/>
      <c r="U22">
        <v>1</v>
      </c>
      <c r="V22">
        <v>1</v>
      </c>
      <c r="W22">
        <v>1</v>
      </c>
      <c r="X22" s="1">
        <v>1</v>
      </c>
      <c r="Y22" s="1">
        <v>1</v>
      </c>
      <c r="Z22" s="1">
        <v>1</v>
      </c>
    </row>
    <row r="23" spans="1:26" ht="18" customHeight="1" x14ac:dyDescent="0.25">
      <c r="A23"/>
      <c r="B23" t="s">
        <v>70</v>
      </c>
      <c r="C23"/>
      <c r="D23"/>
      <c r="E23">
        <f>((E15*U24*0)+(E16*V24*0)+(E17*W24*0))/100</f>
        <v>0</v>
      </c>
      <c r="F23" s="2" t="s">
        <v>73</v>
      </c>
      <c r="G23" s="2"/>
      <c r="H23" s="2"/>
      <c r="I23"/>
      <c r="J23"/>
      <c r="K23"/>
      <c r="L23"/>
      <c r="M23"/>
      <c r="N23"/>
      <c r="O23"/>
      <c r="P23">
        <f>((E15*X24*0)+(E16*Y24*0)+(E17*Z24*0))/100</f>
        <v>0</v>
      </c>
      <c r="Q23"/>
      <c r="R23"/>
      <c r="S23"/>
      <c r="T23"/>
      <c r="U23">
        <v>1</v>
      </c>
      <c r="V23">
        <v>1</v>
      </c>
      <c r="W23">
        <v>0</v>
      </c>
      <c r="X23" s="1">
        <v>1</v>
      </c>
      <c r="Y23" s="1">
        <v>1</v>
      </c>
      <c r="Z23" s="1">
        <v>1</v>
      </c>
    </row>
    <row r="24" spans="1:26" ht="18" customHeight="1" x14ac:dyDescent="0.25">
      <c r="A24"/>
      <c r="B24"/>
      <c r="C24"/>
      <c r="D24"/>
      <c r="E24"/>
      <c r="F24" s="2"/>
      <c r="G24" s="2"/>
      <c r="H24" s="2"/>
      <c r="I24"/>
      <c r="J24"/>
      <c r="K24"/>
      <c r="L24"/>
      <c r="M24"/>
      <c r="N24"/>
      <c r="O24"/>
      <c r="P24"/>
      <c r="Q24"/>
      <c r="R24"/>
      <c r="S24"/>
      <c r="T24"/>
      <c r="U24">
        <v>1</v>
      </c>
      <c r="V24">
        <v>1</v>
      </c>
      <c r="W24">
        <v>1</v>
      </c>
      <c r="X24" s="1">
        <v>1</v>
      </c>
      <c r="Y24" s="1">
        <v>1</v>
      </c>
      <c r="Z24" s="1">
        <v>0</v>
      </c>
    </row>
    <row r="25" spans="1:26" ht="18" customHeight="1" x14ac:dyDescent="0.25">
      <c r="A25"/>
      <c r="B25"/>
      <c r="C25"/>
      <c r="D25"/>
      <c r="E25"/>
      <c r="F25" s="2" t="s">
        <v>57</v>
      </c>
      <c r="G25" s="2"/>
      <c r="H25" s="2"/>
      <c r="I25"/>
      <c r="J25"/>
      <c r="K25"/>
      <c r="L25"/>
      <c r="M25"/>
      <c r="N25"/>
      <c r="O25"/>
      <c r="P25">
        <f>SUM(E21:E24)+SUM(P21:P24)</f>
        <v>0</v>
      </c>
      <c r="Q25"/>
      <c r="R25"/>
      <c r="S25"/>
      <c r="T25"/>
      <c r="U25"/>
      <c r="V25"/>
      <c r="W25"/>
    </row>
    <row r="26" spans="1:26" ht="18" customHeight="1" x14ac:dyDescent="0.25">
      <c r="A26"/>
      <c r="B26" t="s">
        <v>79</v>
      </c>
      <c r="C26"/>
      <c r="D26"/>
      <c r="E26"/>
      <c r="F26" s="2" t="s">
        <v>62</v>
      </c>
      <c r="G26" s="2"/>
      <c r="H26" s="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6" ht="18" customHeight="1" x14ac:dyDescent="0.25">
      <c r="A27"/>
      <c r="B27"/>
      <c r="C27"/>
      <c r="D27"/>
      <c r="E27"/>
      <c r="F27" s="2" t="s">
        <v>63</v>
      </c>
      <c r="G27" s="2"/>
      <c r="H27" s="2"/>
      <c r="I27"/>
      <c r="J27"/>
      <c r="K27"/>
      <c r="L27"/>
      <c r="M27"/>
      <c r="N27"/>
      <c r="O27"/>
      <c r="P27">
        <f>E19+P19+E25+P25</f>
        <v>0</v>
      </c>
      <c r="Q27"/>
      <c r="R27"/>
      <c r="S27"/>
      <c r="T27"/>
      <c r="U27"/>
      <c r="V27"/>
      <c r="W27"/>
    </row>
    <row r="28" spans="1:26" ht="18" customHeight="1" x14ac:dyDescent="0.25">
      <c r="A28"/>
      <c r="B28"/>
      <c r="C28"/>
      <c r="D28"/>
      <c r="E28"/>
      <c r="F28" s="2" t="s">
        <v>64</v>
      </c>
      <c r="G28" s="2"/>
      <c r="H28">
        <f>P27-SUM('SO 7406'!K78:'SO 7406'!K104)</f>
        <v>0</v>
      </c>
      <c r="I28"/>
      <c r="J28"/>
      <c r="K28"/>
      <c r="L28"/>
      <c r="M28"/>
      <c r="N28"/>
      <c r="O28"/>
      <c r="P28">
        <f>ROUND(((ROUND(H28,2)*20)*1/100),2)</f>
        <v>0</v>
      </c>
      <c r="Q28"/>
      <c r="R28"/>
      <c r="S28"/>
      <c r="T28"/>
      <c r="U28"/>
      <c r="V28"/>
      <c r="W28"/>
    </row>
    <row r="29" spans="1:26" ht="18" customHeight="1" x14ac:dyDescent="0.25">
      <c r="A29"/>
      <c r="B29"/>
      <c r="C29"/>
      <c r="D29"/>
      <c r="E29"/>
      <c r="F29" s="2" t="s">
        <v>65</v>
      </c>
      <c r="G29" s="2"/>
      <c r="H29">
        <f>SUM('SO 7406'!K78:'SO 7406'!K104)</f>
        <v>0</v>
      </c>
      <c r="I29"/>
      <c r="J29"/>
      <c r="K29"/>
      <c r="L29"/>
      <c r="M29"/>
      <c r="N29"/>
      <c r="O29"/>
      <c r="P29">
        <f>ROUND(((ROUND(H29,2)*0)/100),2)</f>
        <v>0</v>
      </c>
      <c r="Q29"/>
      <c r="R29"/>
      <c r="S29"/>
      <c r="T29"/>
      <c r="U29"/>
      <c r="V29"/>
      <c r="W29"/>
    </row>
    <row r="30" spans="1:26" ht="18" customHeight="1" x14ac:dyDescent="0.25">
      <c r="A30"/>
      <c r="B30"/>
      <c r="C30"/>
      <c r="D30"/>
      <c r="E30"/>
      <c r="F30" s="2" t="s">
        <v>66</v>
      </c>
      <c r="G30" s="2"/>
      <c r="H30"/>
      <c r="I30"/>
      <c r="J30"/>
      <c r="K30"/>
      <c r="L30"/>
      <c r="M30"/>
      <c r="N30"/>
      <c r="O30"/>
      <c r="P30">
        <f>SUM(P27:P29)</f>
        <v>0</v>
      </c>
      <c r="Q30"/>
      <c r="R30"/>
      <c r="S30"/>
      <c r="T30"/>
      <c r="U30"/>
      <c r="V30"/>
      <c r="W30"/>
    </row>
    <row r="31" spans="1:26" ht="18" customHeight="1" x14ac:dyDescent="0.25">
      <c r="A31"/>
      <c r="B31"/>
      <c r="C31"/>
      <c r="D31"/>
      <c r="E31"/>
      <c r="F31" s="2"/>
      <c r="G31" s="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6" ht="18" customHeight="1" x14ac:dyDescent="0.25">
      <c r="A32"/>
      <c r="B32" t="s">
        <v>77</v>
      </c>
      <c r="C32"/>
      <c r="D32"/>
      <c r="E32" t="s">
        <v>78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8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8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8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8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35.1" customHeight="1" x14ac:dyDescent="0.25">
      <c r="A44"/>
      <c r="B44" s="2" t="s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/>
    </row>
    <row r="45" spans="1:2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20.100000000000001" customHeight="1" x14ac:dyDescent="0.25">
      <c r="A46"/>
      <c r="B46" s="2" t="s">
        <v>45</v>
      </c>
      <c r="C46" s="2"/>
      <c r="D46" s="2"/>
      <c r="E46" s="2"/>
      <c r="F46" s="2" t="s">
        <v>42</v>
      </c>
      <c r="G46" s="2"/>
      <c r="H46" s="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20.100000000000001" customHeight="1" x14ac:dyDescent="0.25">
      <c r="A47"/>
      <c r="B47" s="2" t="s">
        <v>46</v>
      </c>
      <c r="C47" s="2"/>
      <c r="D47" s="2"/>
      <c r="E47" s="2"/>
      <c r="F47" s="2" t="s">
        <v>40</v>
      </c>
      <c r="G47" s="2"/>
      <c r="H47" s="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20.100000000000001" customHeight="1" x14ac:dyDescent="0.25">
      <c r="A48"/>
      <c r="B48" s="2" t="s">
        <v>47</v>
      </c>
      <c r="C48" s="2"/>
      <c r="D48" s="2"/>
      <c r="E48" s="2"/>
      <c r="F48" s="2" t="s">
        <v>83</v>
      </c>
      <c r="G48" s="2"/>
      <c r="H48" s="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6" ht="30" customHeight="1" x14ac:dyDescent="0.25">
      <c r="A49"/>
      <c r="B49" s="2" t="s">
        <v>1</v>
      </c>
      <c r="C49" s="2"/>
      <c r="D49" s="2"/>
      <c r="E49" s="2"/>
      <c r="F49" s="2"/>
      <c r="G49" s="2"/>
      <c r="H49" s="2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6" x14ac:dyDescent="0.25">
      <c r="A50"/>
      <c r="B50" t="s">
        <v>1355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6" x14ac:dyDescent="0.25">
      <c r="A51"/>
      <c r="B51" t="s">
        <v>1985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6" x14ac:dyDescent="0.25">
      <c r="A53"/>
      <c r="B53" t="s">
        <v>84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6" x14ac:dyDescent="0.25">
      <c r="A54"/>
      <c r="B54" s="2" t="s">
        <v>80</v>
      </c>
      <c r="C54" s="2"/>
      <c r="D54"/>
      <c r="E54" t="s">
        <v>74</v>
      </c>
      <c r="F54" t="s">
        <v>75</v>
      </c>
      <c r="G54" t="s">
        <v>57</v>
      </c>
      <c r="H54" t="s">
        <v>81</v>
      </c>
      <c r="I54" t="s">
        <v>82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6" x14ac:dyDescent="0.25">
      <c r="A55"/>
      <c r="B55" s="2" t="s">
        <v>85</v>
      </c>
      <c r="C55" s="2"/>
      <c r="D55" s="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 s="2" t="s">
        <v>86</v>
      </c>
      <c r="C56" s="2"/>
      <c r="D56" s="2"/>
      <c r="E56">
        <f>'SO 7406'!L92</f>
        <v>0</v>
      </c>
      <c r="F56">
        <f>'SO 7406'!M92</f>
        <v>0</v>
      </c>
      <c r="G56">
        <f>'SO 7406'!I92</f>
        <v>0</v>
      </c>
      <c r="H56">
        <f>'SO 7406'!S92</f>
        <v>0</v>
      </c>
      <c r="I56">
        <f>'SO 7406'!V92</f>
        <v>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 s="2" t="s">
        <v>85</v>
      </c>
      <c r="C57" s="2"/>
      <c r="D57" s="2"/>
      <c r="E57">
        <f>'SO 7406'!L94</f>
        <v>0</v>
      </c>
      <c r="F57">
        <f>'SO 7406'!M94</f>
        <v>0</v>
      </c>
      <c r="G57">
        <f>'SO 7406'!I94</f>
        <v>0</v>
      </c>
      <c r="H57">
        <f>'SO 7406'!S94</f>
        <v>0</v>
      </c>
      <c r="I57">
        <f>'SO 7406'!V94</f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V58"/>
      <c r="W58"/>
    </row>
    <row r="59" spans="1:26" x14ac:dyDescent="0.25">
      <c r="A59"/>
      <c r="B59" s="2" t="s">
        <v>105</v>
      </c>
      <c r="C59" s="2"/>
      <c r="D59" s="2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 s="2" t="s">
        <v>1330</v>
      </c>
      <c r="C60" s="2"/>
      <c r="D60" s="2"/>
      <c r="E60">
        <f>'SO 7406'!L102</f>
        <v>0</v>
      </c>
      <c r="F60">
        <f>'SO 7406'!M102</f>
        <v>0</v>
      </c>
      <c r="G60">
        <f>'SO 7406'!I102</f>
        <v>0</v>
      </c>
      <c r="H60">
        <f>'SO 7406'!S102</f>
        <v>0</v>
      </c>
      <c r="I60">
        <f>'SO 7406'!V102</f>
        <v>0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/>
      <c r="B61" s="2" t="s">
        <v>105</v>
      </c>
      <c r="C61" s="2"/>
      <c r="D61" s="2"/>
      <c r="E61">
        <f>'SO 7406'!L104</f>
        <v>0</v>
      </c>
      <c r="F61">
        <f>'SO 7406'!M104</f>
        <v>0</v>
      </c>
      <c r="G61">
        <f>'SO 7406'!I104</f>
        <v>0</v>
      </c>
      <c r="H61">
        <f>'SO 7406'!S104</f>
        <v>0</v>
      </c>
      <c r="I61">
        <f>'SO 7406'!V104</f>
        <v>0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V62"/>
      <c r="W62"/>
    </row>
    <row r="63" spans="1:26" x14ac:dyDescent="0.25">
      <c r="A63"/>
      <c r="B63" s="2" t="s">
        <v>107</v>
      </c>
      <c r="C63" s="2"/>
      <c r="D63" s="2"/>
      <c r="E63">
        <f>'SO 7406'!L105</f>
        <v>0</v>
      </c>
      <c r="F63">
        <f>'SO 7406'!M105</f>
        <v>0</v>
      </c>
      <c r="G63">
        <f>'SO 7406'!I105</f>
        <v>0</v>
      </c>
      <c r="H63">
        <f>'SO 7406'!S105</f>
        <v>0</v>
      </c>
      <c r="I63">
        <f>'SO 7406'!V105</f>
        <v>0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6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6" ht="35.1" customHeight="1" x14ac:dyDescent="0.25">
      <c r="A67"/>
      <c r="B67" s="2" t="s">
        <v>108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/>
    </row>
    <row r="68" spans="1:2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6" ht="20.100000000000001" customHeight="1" x14ac:dyDescent="0.25">
      <c r="A69"/>
      <c r="B69" s="2" t="s">
        <v>45</v>
      </c>
      <c r="C69" s="2"/>
      <c r="D69" s="2"/>
      <c r="E69" s="2"/>
      <c r="F69"/>
      <c r="G69"/>
      <c r="H69" t="s">
        <v>42</v>
      </c>
      <c r="I69" s="2"/>
      <c r="J69" s="2"/>
      <c r="K69" s="2"/>
      <c r="L69" s="2"/>
      <c r="M69" s="2"/>
      <c r="N69" s="2"/>
      <c r="O69" s="2"/>
      <c r="P69" s="2"/>
      <c r="Q69"/>
      <c r="R69"/>
      <c r="S69"/>
      <c r="T69"/>
      <c r="U69"/>
      <c r="V69"/>
      <c r="W69"/>
    </row>
    <row r="70" spans="1:26" ht="20.100000000000001" customHeight="1" x14ac:dyDescent="0.25">
      <c r="A70"/>
      <c r="B70" s="2" t="s">
        <v>46</v>
      </c>
      <c r="C70" s="2"/>
      <c r="D70" s="2"/>
      <c r="E70" s="2"/>
      <c r="F70"/>
      <c r="G70"/>
      <c r="H70" t="s">
        <v>119</v>
      </c>
      <c r="I70" t="s">
        <v>120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6" ht="20.100000000000001" customHeight="1" x14ac:dyDescent="0.25">
      <c r="A71"/>
      <c r="B71" s="2" t="s">
        <v>47</v>
      </c>
      <c r="C71" s="2"/>
      <c r="D71" s="2"/>
      <c r="E71" s="2"/>
      <c r="F71"/>
      <c r="G71"/>
      <c r="H71" t="s">
        <v>121</v>
      </c>
      <c r="I71" t="s">
        <v>44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6" ht="20.100000000000001" customHeight="1" x14ac:dyDescent="0.25">
      <c r="A72"/>
      <c r="B72" t="s">
        <v>122</v>
      </c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6" ht="20.100000000000001" customHeight="1" x14ac:dyDescent="0.25">
      <c r="A73"/>
      <c r="B73" t="s">
        <v>1355</v>
      </c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6" ht="20.100000000000001" customHeight="1" x14ac:dyDescent="0.25">
      <c r="A74"/>
      <c r="B74" t="s">
        <v>1985</v>
      </c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6" ht="20.100000000000001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6" ht="20.100000000000001" customHeight="1" x14ac:dyDescent="0.25">
      <c r="A76"/>
      <c r="B76" t="s">
        <v>84</v>
      </c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6" x14ac:dyDescent="0.25">
      <c r="A77"/>
      <c r="B77" t="s">
        <v>109</v>
      </c>
      <c r="C77" t="s">
        <v>110</v>
      </c>
      <c r="D77" t="s">
        <v>111</v>
      </c>
      <c r="E77"/>
      <c r="F77" t="s">
        <v>112</v>
      </c>
      <c r="G77" t="s">
        <v>113</v>
      </c>
      <c r="H77" t="s">
        <v>114</v>
      </c>
      <c r="I77" t="s">
        <v>115</v>
      </c>
      <c r="J77"/>
      <c r="K77"/>
      <c r="L77"/>
      <c r="M77"/>
      <c r="N77"/>
      <c r="O77"/>
      <c r="P77" t="s">
        <v>116</v>
      </c>
      <c r="Q77"/>
      <c r="R77"/>
      <c r="S77" t="s">
        <v>117</v>
      </c>
      <c r="T77"/>
      <c r="U77"/>
      <c r="V77" t="s">
        <v>118</v>
      </c>
      <c r="W77"/>
    </row>
    <row r="78" spans="1:26" x14ac:dyDescent="0.25">
      <c r="A78"/>
      <c r="B78"/>
      <c r="C78"/>
      <c r="D78" s="2" t="s">
        <v>85</v>
      </c>
      <c r="E78" s="2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 x14ac:dyDescent="0.25">
      <c r="A79"/>
      <c r="B79"/>
      <c r="C79">
        <v>1</v>
      </c>
      <c r="D79" s="2" t="s">
        <v>86</v>
      </c>
      <c r="E79" s="2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ht="24.95" customHeight="1" x14ac:dyDescent="0.25">
      <c r="A80"/>
      <c r="B80"/>
      <c r="C80" t="s">
        <v>1986</v>
      </c>
      <c r="D80" s="2" t="s">
        <v>1987</v>
      </c>
      <c r="E80" s="2"/>
      <c r="F80" t="s">
        <v>218</v>
      </c>
      <c r="G80">
        <v>2</v>
      </c>
      <c r="H80">
        <v>0</v>
      </c>
      <c r="I80">
        <f t="shared" ref="I80:I91" si="0">ROUND(G80*(H80),2)</f>
        <v>0</v>
      </c>
      <c r="J80">
        <f t="shared" ref="J80:J91" si="1">ROUND(G80*(N80),2)</f>
        <v>0</v>
      </c>
      <c r="K80">
        <f t="shared" ref="K80:K91" si="2">ROUND(G80*(O80),2)</f>
        <v>0</v>
      </c>
      <c r="L80">
        <f t="shared" ref="L80:L91" si="3">ROUND(G80*(H80),2)</f>
        <v>0</v>
      </c>
      <c r="M80"/>
      <c r="N80">
        <v>0</v>
      </c>
      <c r="O80"/>
      <c r="P80"/>
      <c r="Q80"/>
      <c r="R80"/>
      <c r="S80">
        <f t="shared" ref="S80:S91" si="4">ROUND(G80*(P80),3)</f>
        <v>0</v>
      </c>
      <c r="T80"/>
      <c r="U80"/>
      <c r="V80"/>
      <c r="W80"/>
      <c r="Z80" s="1">
        <f t="shared" ref="Z80:Z91" si="5">0.058844*POWER(I80,0.952797)</f>
        <v>0</v>
      </c>
    </row>
    <row r="81" spans="1:26" ht="24.95" customHeight="1" x14ac:dyDescent="0.25">
      <c r="A81"/>
      <c r="B81"/>
      <c r="C81" t="s">
        <v>1988</v>
      </c>
      <c r="D81" s="2" t="s">
        <v>1989</v>
      </c>
      <c r="E81" s="2"/>
      <c r="F81" t="s">
        <v>218</v>
      </c>
      <c r="G81">
        <v>2</v>
      </c>
      <c r="H81">
        <v>0</v>
      </c>
      <c r="I81">
        <f t="shared" si="0"/>
        <v>0</v>
      </c>
      <c r="J81">
        <f t="shared" si="1"/>
        <v>0</v>
      </c>
      <c r="K81">
        <f t="shared" si="2"/>
        <v>0</v>
      </c>
      <c r="L81">
        <f t="shared" si="3"/>
        <v>0</v>
      </c>
      <c r="M81"/>
      <c r="N81">
        <v>0</v>
      </c>
      <c r="O81"/>
      <c r="P81"/>
      <c r="Q81"/>
      <c r="R81"/>
      <c r="S81">
        <f t="shared" si="4"/>
        <v>0</v>
      </c>
      <c r="T81"/>
      <c r="U81"/>
      <c r="V81"/>
      <c r="W81"/>
      <c r="Z81" s="1">
        <f t="shared" si="5"/>
        <v>0</v>
      </c>
    </row>
    <row r="82" spans="1:26" ht="24.95" customHeight="1" x14ac:dyDescent="0.25">
      <c r="A82"/>
      <c r="B82"/>
      <c r="C82" t="s">
        <v>1990</v>
      </c>
      <c r="D82" s="2" t="s">
        <v>1991</v>
      </c>
      <c r="E82" s="2"/>
      <c r="F82" t="s">
        <v>218</v>
      </c>
      <c r="G82">
        <v>2</v>
      </c>
      <c r="H82">
        <v>0</v>
      </c>
      <c r="I82">
        <f t="shared" si="0"/>
        <v>0</v>
      </c>
      <c r="J82">
        <f t="shared" si="1"/>
        <v>0</v>
      </c>
      <c r="K82">
        <f t="shared" si="2"/>
        <v>0</v>
      </c>
      <c r="L82">
        <f t="shared" si="3"/>
        <v>0</v>
      </c>
      <c r="M82"/>
      <c r="N82">
        <v>0</v>
      </c>
      <c r="O82"/>
      <c r="P82"/>
      <c r="Q82"/>
      <c r="R82"/>
      <c r="S82">
        <f t="shared" si="4"/>
        <v>0</v>
      </c>
      <c r="T82"/>
      <c r="U82"/>
      <c r="V82"/>
      <c r="W82"/>
      <c r="Z82" s="1">
        <f t="shared" si="5"/>
        <v>0</v>
      </c>
    </row>
    <row r="83" spans="1:26" ht="24.95" customHeight="1" x14ac:dyDescent="0.25">
      <c r="A83"/>
      <c r="B83"/>
      <c r="C83" t="s">
        <v>1992</v>
      </c>
      <c r="D83" s="2" t="s">
        <v>1993</v>
      </c>
      <c r="E83" s="2"/>
      <c r="F83" t="s">
        <v>218</v>
      </c>
      <c r="G83">
        <v>2</v>
      </c>
      <c r="H83">
        <v>0</v>
      </c>
      <c r="I83">
        <f t="shared" si="0"/>
        <v>0</v>
      </c>
      <c r="J83">
        <f t="shared" si="1"/>
        <v>0</v>
      </c>
      <c r="K83">
        <f t="shared" si="2"/>
        <v>0</v>
      </c>
      <c r="L83">
        <f t="shared" si="3"/>
        <v>0</v>
      </c>
      <c r="M83"/>
      <c r="N83">
        <v>0</v>
      </c>
      <c r="O83"/>
      <c r="P83"/>
      <c r="Q83"/>
      <c r="R83"/>
      <c r="S83">
        <f t="shared" si="4"/>
        <v>0</v>
      </c>
      <c r="T83"/>
      <c r="U83"/>
      <c r="V83"/>
      <c r="W83"/>
      <c r="Z83" s="1">
        <f t="shared" si="5"/>
        <v>0</v>
      </c>
    </row>
    <row r="84" spans="1:26" ht="24.95" customHeight="1" x14ac:dyDescent="0.25">
      <c r="A84"/>
      <c r="B84"/>
      <c r="C84" t="s">
        <v>1994</v>
      </c>
      <c r="D84" s="2" t="s">
        <v>1336</v>
      </c>
      <c r="E84" s="2"/>
      <c r="F84" t="s">
        <v>218</v>
      </c>
      <c r="G84">
        <v>12</v>
      </c>
      <c r="H84">
        <v>0</v>
      </c>
      <c r="I84">
        <f t="shared" si="0"/>
        <v>0</v>
      </c>
      <c r="J84">
        <f t="shared" si="1"/>
        <v>0</v>
      </c>
      <c r="K84">
        <f t="shared" si="2"/>
        <v>0</v>
      </c>
      <c r="L84">
        <f t="shared" si="3"/>
        <v>0</v>
      </c>
      <c r="M84"/>
      <c r="N84">
        <v>0</v>
      </c>
      <c r="O84"/>
      <c r="P84"/>
      <c r="Q84"/>
      <c r="R84"/>
      <c r="S84">
        <f t="shared" si="4"/>
        <v>0</v>
      </c>
      <c r="T84"/>
      <c r="U84"/>
      <c r="V84"/>
      <c r="W84"/>
      <c r="Z84" s="1">
        <f t="shared" si="5"/>
        <v>0</v>
      </c>
    </row>
    <row r="85" spans="1:26" ht="24.95" customHeight="1" x14ac:dyDescent="0.25">
      <c r="A85"/>
      <c r="B85"/>
      <c r="C85" t="s">
        <v>1995</v>
      </c>
      <c r="D85" s="2" t="s">
        <v>1338</v>
      </c>
      <c r="E85" s="2"/>
      <c r="F85" t="s">
        <v>402</v>
      </c>
      <c r="G85">
        <v>1</v>
      </c>
      <c r="H85">
        <v>0</v>
      </c>
      <c r="I85">
        <f t="shared" si="0"/>
        <v>0</v>
      </c>
      <c r="J85">
        <f t="shared" si="1"/>
        <v>0</v>
      </c>
      <c r="K85">
        <f t="shared" si="2"/>
        <v>0</v>
      </c>
      <c r="L85">
        <f t="shared" si="3"/>
        <v>0</v>
      </c>
      <c r="M85"/>
      <c r="N85">
        <v>0</v>
      </c>
      <c r="O85"/>
      <c r="P85"/>
      <c r="Q85"/>
      <c r="R85"/>
      <c r="S85">
        <f t="shared" si="4"/>
        <v>0</v>
      </c>
      <c r="T85"/>
      <c r="U85"/>
      <c r="V85"/>
      <c r="W85"/>
      <c r="Z85" s="1">
        <f t="shared" si="5"/>
        <v>0</v>
      </c>
    </row>
    <row r="86" spans="1:26" ht="24.95" customHeight="1" x14ac:dyDescent="0.25">
      <c r="A86"/>
      <c r="B86"/>
      <c r="C86" t="s">
        <v>1996</v>
      </c>
      <c r="D86" s="2" t="s">
        <v>1997</v>
      </c>
      <c r="E86" s="2"/>
      <c r="F86" t="s">
        <v>218</v>
      </c>
      <c r="G86">
        <v>8</v>
      </c>
      <c r="H86">
        <v>0</v>
      </c>
      <c r="I86">
        <f t="shared" si="0"/>
        <v>0</v>
      </c>
      <c r="J86">
        <f t="shared" si="1"/>
        <v>0</v>
      </c>
      <c r="K86">
        <f t="shared" si="2"/>
        <v>0</v>
      </c>
      <c r="L86">
        <f t="shared" si="3"/>
        <v>0</v>
      </c>
      <c r="M86"/>
      <c r="N86">
        <v>0</v>
      </c>
      <c r="O86"/>
      <c r="P86"/>
      <c r="Q86"/>
      <c r="R86"/>
      <c r="S86">
        <f t="shared" si="4"/>
        <v>0</v>
      </c>
      <c r="T86"/>
      <c r="U86"/>
      <c r="V86"/>
      <c r="W86"/>
      <c r="Z86" s="1">
        <f t="shared" si="5"/>
        <v>0</v>
      </c>
    </row>
    <row r="87" spans="1:26" ht="24.95" customHeight="1" x14ac:dyDescent="0.25">
      <c r="A87"/>
      <c r="B87"/>
      <c r="C87" t="s">
        <v>1998</v>
      </c>
      <c r="D87" s="2" t="s">
        <v>1340</v>
      </c>
      <c r="E87" s="2"/>
      <c r="F87" t="s">
        <v>125</v>
      </c>
      <c r="G87">
        <v>10</v>
      </c>
      <c r="H87">
        <v>0</v>
      </c>
      <c r="I87">
        <f t="shared" si="0"/>
        <v>0</v>
      </c>
      <c r="J87">
        <f t="shared" si="1"/>
        <v>0</v>
      </c>
      <c r="K87">
        <f t="shared" si="2"/>
        <v>0</v>
      </c>
      <c r="L87">
        <f t="shared" si="3"/>
        <v>0</v>
      </c>
      <c r="M87"/>
      <c r="N87">
        <v>0</v>
      </c>
      <c r="O87"/>
      <c r="P87"/>
      <c r="Q87"/>
      <c r="R87"/>
      <c r="S87">
        <f t="shared" si="4"/>
        <v>0</v>
      </c>
      <c r="T87"/>
      <c r="U87"/>
      <c r="V87"/>
      <c r="W87"/>
      <c r="Z87" s="1">
        <f t="shared" si="5"/>
        <v>0</v>
      </c>
    </row>
    <row r="88" spans="1:26" ht="24.95" customHeight="1" x14ac:dyDescent="0.25">
      <c r="A88"/>
      <c r="B88"/>
      <c r="C88" t="s">
        <v>1999</v>
      </c>
      <c r="D88" s="2" t="s">
        <v>2000</v>
      </c>
      <c r="E88" s="2"/>
      <c r="F88" t="s">
        <v>218</v>
      </c>
      <c r="G88">
        <v>1</v>
      </c>
      <c r="H88">
        <v>0</v>
      </c>
      <c r="I88">
        <f t="shared" si="0"/>
        <v>0</v>
      </c>
      <c r="J88">
        <f t="shared" si="1"/>
        <v>0</v>
      </c>
      <c r="K88">
        <f t="shared" si="2"/>
        <v>0</v>
      </c>
      <c r="L88">
        <f t="shared" si="3"/>
        <v>0</v>
      </c>
      <c r="M88"/>
      <c r="N88">
        <v>0</v>
      </c>
      <c r="O88"/>
      <c r="P88"/>
      <c r="Q88"/>
      <c r="R88"/>
      <c r="S88">
        <f t="shared" si="4"/>
        <v>0</v>
      </c>
      <c r="T88"/>
      <c r="U88"/>
      <c r="V88"/>
      <c r="W88"/>
      <c r="Z88" s="1">
        <f t="shared" si="5"/>
        <v>0</v>
      </c>
    </row>
    <row r="89" spans="1:26" ht="24.95" customHeight="1" x14ac:dyDescent="0.25">
      <c r="A89"/>
      <c r="B89"/>
      <c r="C89" t="s">
        <v>2001</v>
      </c>
      <c r="D89" s="2" t="s">
        <v>1344</v>
      </c>
      <c r="E89" s="2"/>
      <c r="F89" t="s">
        <v>218</v>
      </c>
      <c r="G89">
        <v>1</v>
      </c>
      <c r="H89">
        <v>0</v>
      </c>
      <c r="I89">
        <f t="shared" si="0"/>
        <v>0</v>
      </c>
      <c r="J89">
        <f t="shared" si="1"/>
        <v>0</v>
      </c>
      <c r="K89">
        <f t="shared" si="2"/>
        <v>0</v>
      </c>
      <c r="L89">
        <f t="shared" si="3"/>
        <v>0</v>
      </c>
      <c r="M89"/>
      <c r="N89">
        <v>0</v>
      </c>
      <c r="O89"/>
      <c r="P89"/>
      <c r="Q89"/>
      <c r="R89"/>
      <c r="S89">
        <f t="shared" si="4"/>
        <v>0</v>
      </c>
      <c r="T89"/>
      <c r="U89"/>
      <c r="V89"/>
      <c r="W89"/>
      <c r="Z89" s="1">
        <f t="shared" si="5"/>
        <v>0</v>
      </c>
    </row>
    <row r="90" spans="1:26" ht="24.95" customHeight="1" x14ac:dyDescent="0.25">
      <c r="A90"/>
      <c r="B90"/>
      <c r="C90" t="s">
        <v>2002</v>
      </c>
      <c r="D90" s="2" t="s">
        <v>1346</v>
      </c>
      <c r="E90" s="2"/>
      <c r="F90" t="s">
        <v>218</v>
      </c>
      <c r="G90">
        <v>1</v>
      </c>
      <c r="H90">
        <v>0</v>
      </c>
      <c r="I90">
        <f t="shared" si="0"/>
        <v>0</v>
      </c>
      <c r="J90">
        <f t="shared" si="1"/>
        <v>0</v>
      </c>
      <c r="K90">
        <f t="shared" si="2"/>
        <v>0</v>
      </c>
      <c r="L90">
        <f t="shared" si="3"/>
        <v>0</v>
      </c>
      <c r="M90"/>
      <c r="N90">
        <v>0</v>
      </c>
      <c r="O90"/>
      <c r="P90"/>
      <c r="Q90"/>
      <c r="R90"/>
      <c r="S90">
        <f t="shared" si="4"/>
        <v>0</v>
      </c>
      <c r="T90"/>
      <c r="U90"/>
      <c r="V90"/>
      <c r="W90"/>
      <c r="Z90" s="1">
        <f t="shared" si="5"/>
        <v>0</v>
      </c>
    </row>
    <row r="91" spans="1:26" ht="24.95" customHeight="1" x14ac:dyDescent="0.25">
      <c r="A91"/>
      <c r="B91"/>
      <c r="C91" t="s">
        <v>2003</v>
      </c>
      <c r="D91" s="2" t="s">
        <v>2004</v>
      </c>
      <c r="E91" s="2"/>
      <c r="F91" t="s">
        <v>218</v>
      </c>
      <c r="G91">
        <v>4</v>
      </c>
      <c r="H91">
        <v>0</v>
      </c>
      <c r="I91">
        <f t="shared" si="0"/>
        <v>0</v>
      </c>
      <c r="J91">
        <f t="shared" si="1"/>
        <v>0</v>
      </c>
      <c r="K91">
        <f t="shared" si="2"/>
        <v>0</v>
      </c>
      <c r="L91">
        <f t="shared" si="3"/>
        <v>0</v>
      </c>
      <c r="M91"/>
      <c r="N91">
        <v>0</v>
      </c>
      <c r="O91"/>
      <c r="P91"/>
      <c r="Q91"/>
      <c r="R91"/>
      <c r="S91">
        <f t="shared" si="4"/>
        <v>0</v>
      </c>
      <c r="T91"/>
      <c r="U91"/>
      <c r="V91"/>
      <c r="W91"/>
      <c r="Z91" s="1">
        <f t="shared" si="5"/>
        <v>0</v>
      </c>
    </row>
    <row r="92" spans="1:26" x14ac:dyDescent="0.25">
      <c r="A92"/>
      <c r="B92"/>
      <c r="C92">
        <v>1</v>
      </c>
      <c r="D92" s="2" t="s">
        <v>86</v>
      </c>
      <c r="E92" s="2"/>
      <c r="F92"/>
      <c r="G92"/>
      <c r="H92"/>
      <c r="I92">
        <f>ROUND((SUM(I79:I91))/1,2)</f>
        <v>0</v>
      </c>
      <c r="J92"/>
      <c r="K92"/>
      <c r="L92">
        <f>ROUND((SUM(L79:L91))/1,2)</f>
        <v>0</v>
      </c>
      <c r="M92">
        <f>ROUND((SUM(M79:M91))/1,2)</f>
        <v>0</v>
      </c>
      <c r="N92"/>
      <c r="O92"/>
      <c r="P92"/>
      <c r="Q92"/>
      <c r="R92"/>
      <c r="S92">
        <f>ROUND((SUM(S79:S91))/1,2)</f>
        <v>0</v>
      </c>
      <c r="T92"/>
      <c r="U92"/>
      <c r="V92">
        <f>ROUND((SUM(V79:V91))/1,2)</f>
        <v>0</v>
      </c>
      <c r="W92"/>
      <c r="X92"/>
      <c r="Y92"/>
      <c r="Z92"/>
    </row>
    <row r="93" spans="1:26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6" x14ac:dyDescent="0.25">
      <c r="A94"/>
      <c r="B94"/>
      <c r="C94"/>
      <c r="D94" s="2" t="s">
        <v>85</v>
      </c>
      <c r="E94" s="2"/>
      <c r="F94"/>
      <c r="G94"/>
      <c r="H94"/>
      <c r="I94">
        <f>ROUND((SUM(I78:I93))/2,2)</f>
        <v>0</v>
      </c>
      <c r="J94"/>
      <c r="K94"/>
      <c r="L94">
        <f>ROUND((SUM(L78:L93))/2,2)</f>
        <v>0</v>
      </c>
      <c r="M94">
        <f>ROUND((SUM(M78:M93))/2,2)</f>
        <v>0</v>
      </c>
      <c r="N94"/>
      <c r="O94"/>
      <c r="P94"/>
      <c r="Q94"/>
      <c r="R94"/>
      <c r="S94">
        <f>ROUND((SUM(S78:S93))/2,2)</f>
        <v>0</v>
      </c>
      <c r="T94"/>
      <c r="U94"/>
      <c r="V94">
        <f>ROUND((SUM(V78:V93))/2,2)</f>
        <v>0</v>
      </c>
      <c r="W94"/>
    </row>
    <row r="95" spans="1:26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6" x14ac:dyDescent="0.25">
      <c r="A96"/>
      <c r="B96"/>
      <c r="C96"/>
      <c r="D96" s="2" t="s">
        <v>105</v>
      </c>
      <c r="E96" s="2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1:26" x14ac:dyDescent="0.25">
      <c r="A97"/>
      <c r="B97"/>
      <c r="C97">
        <v>923</v>
      </c>
      <c r="D97" s="2" t="s">
        <v>1330</v>
      </c>
      <c r="E97" s="2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1:26" ht="24.95" customHeight="1" x14ac:dyDescent="0.25">
      <c r="A98"/>
      <c r="B98"/>
      <c r="C98" t="s">
        <v>1353</v>
      </c>
      <c r="D98" s="2" t="s">
        <v>1354</v>
      </c>
      <c r="E98" s="2"/>
      <c r="F98" t="s">
        <v>218</v>
      </c>
      <c r="G98">
        <v>1</v>
      </c>
      <c r="H98">
        <v>0</v>
      </c>
      <c r="I98">
        <f>ROUND(G98*(H98),2)</f>
        <v>0</v>
      </c>
      <c r="J98">
        <f>ROUND(G98*(N98),2)</f>
        <v>0</v>
      </c>
      <c r="K98">
        <f>ROUND(G98*(O98),2)</f>
        <v>0</v>
      </c>
      <c r="L98">
        <f>ROUND(G98*(H98),2)</f>
        <v>0</v>
      </c>
      <c r="M98"/>
      <c r="N98">
        <v>0</v>
      </c>
      <c r="O98"/>
      <c r="P98"/>
      <c r="Q98"/>
      <c r="R98"/>
      <c r="S98">
        <f>ROUND(G98*(P98),3)</f>
        <v>0</v>
      </c>
      <c r="T98"/>
      <c r="U98"/>
      <c r="V98"/>
      <c r="W98"/>
      <c r="Z98" s="1">
        <f>0.058844*POWER(I98,0.952797)</f>
        <v>0</v>
      </c>
    </row>
    <row r="99" spans="1:26" ht="24.95" customHeight="1" x14ac:dyDescent="0.25">
      <c r="A99"/>
      <c r="B99"/>
      <c r="C99" t="s">
        <v>1351</v>
      </c>
      <c r="D99" s="2" t="s">
        <v>1352</v>
      </c>
      <c r="E99" s="2"/>
      <c r="F99" t="s">
        <v>218</v>
      </c>
      <c r="G99">
        <v>4</v>
      </c>
      <c r="H99">
        <v>0</v>
      </c>
      <c r="I99">
        <f>ROUND(G99*(H99),2)</f>
        <v>0</v>
      </c>
      <c r="J99">
        <f>ROUND(G99*(N99),2)</f>
        <v>0</v>
      </c>
      <c r="K99">
        <f>ROUND(G99*(O99),2)</f>
        <v>0</v>
      </c>
      <c r="L99">
        <f>ROUND(G99*(H99),2)</f>
        <v>0</v>
      </c>
      <c r="M99"/>
      <c r="N99">
        <v>0</v>
      </c>
      <c r="O99"/>
      <c r="P99"/>
      <c r="Q99"/>
      <c r="R99"/>
      <c r="S99">
        <f>ROUND(G99*(P99),3)</f>
        <v>0</v>
      </c>
      <c r="T99"/>
      <c r="U99"/>
      <c r="V99"/>
      <c r="W99"/>
      <c r="Z99" s="1">
        <f>0.058844*POWER(I99,0.952797)</f>
        <v>0</v>
      </c>
    </row>
    <row r="100" spans="1:26" ht="24.95" customHeight="1" x14ac:dyDescent="0.25">
      <c r="A100"/>
      <c r="B100"/>
      <c r="C100" t="s">
        <v>1349</v>
      </c>
      <c r="D100" s="2" t="s">
        <v>1350</v>
      </c>
      <c r="E100" s="2"/>
      <c r="F100" t="s">
        <v>218</v>
      </c>
      <c r="G100">
        <v>1</v>
      </c>
      <c r="H100">
        <v>0</v>
      </c>
      <c r="I100">
        <f>ROUND(G100*(H100),2)</f>
        <v>0</v>
      </c>
      <c r="J100">
        <f>ROUND(G100*(N100),2)</f>
        <v>0</v>
      </c>
      <c r="K100">
        <f>ROUND(G100*(O100),2)</f>
        <v>0</v>
      </c>
      <c r="L100">
        <f>ROUND(G100*(H100),2)</f>
        <v>0</v>
      </c>
      <c r="M100"/>
      <c r="N100">
        <v>0</v>
      </c>
      <c r="O100"/>
      <c r="P100"/>
      <c r="Q100"/>
      <c r="R100"/>
      <c r="S100">
        <f>ROUND(G100*(P100),3)</f>
        <v>0</v>
      </c>
      <c r="T100"/>
      <c r="U100"/>
      <c r="V100"/>
      <c r="W100"/>
      <c r="Z100" s="1">
        <f>0.058844*POWER(I100,0.952797)</f>
        <v>0</v>
      </c>
    </row>
    <row r="101" spans="1:26" ht="24.95" customHeight="1" x14ac:dyDescent="0.25">
      <c r="A101"/>
      <c r="B101"/>
      <c r="C101" t="s">
        <v>1347</v>
      </c>
      <c r="D101" s="2" t="s">
        <v>1348</v>
      </c>
      <c r="E101" s="2"/>
      <c r="F101" t="s">
        <v>218</v>
      </c>
      <c r="G101">
        <v>1</v>
      </c>
      <c r="H101">
        <v>0</v>
      </c>
      <c r="I101">
        <f>ROUND(G101*(H101),2)</f>
        <v>0</v>
      </c>
      <c r="J101">
        <f>ROUND(G101*(N101),2)</f>
        <v>0</v>
      </c>
      <c r="K101">
        <f>ROUND(G101*(O101),2)</f>
        <v>0</v>
      </c>
      <c r="L101">
        <f>ROUND(G101*(H101),2)</f>
        <v>0</v>
      </c>
      <c r="M101"/>
      <c r="N101">
        <v>0</v>
      </c>
      <c r="O101"/>
      <c r="P101"/>
      <c r="Q101"/>
      <c r="R101"/>
      <c r="S101">
        <f>ROUND(G101*(P101),3)</f>
        <v>0</v>
      </c>
      <c r="T101"/>
      <c r="U101"/>
      <c r="V101"/>
      <c r="W101"/>
      <c r="Z101" s="1">
        <f>0.058844*POWER(I101,0.952797)</f>
        <v>0</v>
      </c>
    </row>
    <row r="102" spans="1:26" x14ac:dyDescent="0.25">
      <c r="A102"/>
      <c r="B102"/>
      <c r="C102">
        <v>923</v>
      </c>
      <c r="D102" s="2" t="s">
        <v>1330</v>
      </c>
      <c r="E102" s="2"/>
      <c r="F102"/>
      <c r="G102"/>
      <c r="H102"/>
      <c r="I102">
        <f>ROUND((SUM(I97:I101))/1,2)</f>
        <v>0</v>
      </c>
      <c r="J102"/>
      <c r="K102"/>
      <c r="L102">
        <f>ROUND((SUM(L97:L101))/1,2)</f>
        <v>0</v>
      </c>
      <c r="M102">
        <f>ROUND((SUM(M97:M101))/1,2)</f>
        <v>0</v>
      </c>
      <c r="N102"/>
      <c r="O102"/>
      <c r="P102"/>
      <c r="Q102"/>
      <c r="R102"/>
      <c r="S102">
        <f>ROUND((SUM(S97:S101))/1,2)</f>
        <v>0</v>
      </c>
      <c r="T102"/>
      <c r="U102"/>
      <c r="V102">
        <f>ROUND((SUM(V97:V101))/1,2)</f>
        <v>0</v>
      </c>
      <c r="W102"/>
    </row>
    <row r="103" spans="1:26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6" x14ac:dyDescent="0.25">
      <c r="A104"/>
      <c r="B104"/>
      <c r="C104"/>
      <c r="D104" s="2" t="s">
        <v>105</v>
      </c>
      <c r="E104" s="2"/>
      <c r="F104"/>
      <c r="G104"/>
      <c r="H104"/>
      <c r="I104">
        <f>ROUND((SUM(I96:I103))/2,2)</f>
        <v>0</v>
      </c>
      <c r="J104"/>
      <c r="K104"/>
      <c r="L104">
        <f>ROUND((SUM(L96:L103))/2,2)</f>
        <v>0</v>
      </c>
      <c r="M104">
        <f>ROUND((SUM(M96:M103))/2,2)</f>
        <v>0</v>
      </c>
      <c r="N104"/>
      <c r="O104"/>
      <c r="P104"/>
      <c r="Q104"/>
      <c r="R104"/>
      <c r="S104">
        <f>ROUND((SUM(S96:S103))/2,2)</f>
        <v>0</v>
      </c>
      <c r="T104"/>
      <c r="U104"/>
      <c r="V104">
        <f>ROUND((SUM(V96:V103))/2,2)</f>
        <v>0</v>
      </c>
      <c r="W104"/>
    </row>
    <row r="105" spans="1:26" x14ac:dyDescent="0.25">
      <c r="A105"/>
      <c r="B105"/>
      <c r="C105"/>
      <c r="D105" s="2" t="s">
        <v>107</v>
      </c>
      <c r="E105" s="2"/>
      <c r="F105"/>
      <c r="G105"/>
      <c r="H105"/>
      <c r="I105">
        <f>ROUND((SUM(I78:I104))/3,2)</f>
        <v>0</v>
      </c>
      <c r="J105"/>
      <c r="K105">
        <f>ROUND((SUM(K78:K104))/3,2)</f>
        <v>0</v>
      </c>
      <c r="L105">
        <f>ROUND((SUM(L78:L104))/3,2)</f>
        <v>0</v>
      </c>
      <c r="M105">
        <f>ROUND((SUM(M78:M104))/3,2)</f>
        <v>0</v>
      </c>
      <c r="N105"/>
      <c r="O105"/>
      <c r="P105"/>
      <c r="Q105"/>
      <c r="R105"/>
      <c r="S105">
        <f>ROUND((SUM(S78:S104))/3,2)</f>
        <v>0</v>
      </c>
      <c r="T105"/>
      <c r="U105"/>
      <c r="V105">
        <f>ROUND((SUM(V78:V104))/3,2)</f>
        <v>0</v>
      </c>
      <c r="W105"/>
      <c r="Z105" s="1">
        <f>(SUM(Z78:Z104))</f>
        <v>0</v>
      </c>
    </row>
  </sheetData>
  <mergeCells count="72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3:E83"/>
    <mergeCell ref="B63:D63"/>
    <mergeCell ref="B67:V67"/>
    <mergeCell ref="H1:I1"/>
    <mergeCell ref="B69:E69"/>
    <mergeCell ref="B70:E70"/>
    <mergeCell ref="B71:E71"/>
    <mergeCell ref="I69:P69"/>
    <mergeCell ref="B55:D55"/>
    <mergeCell ref="B56:D56"/>
    <mergeCell ref="B57:D57"/>
    <mergeCell ref="B59:D59"/>
    <mergeCell ref="B60:D60"/>
    <mergeCell ref="B61:D61"/>
    <mergeCell ref="F31:G31"/>
    <mergeCell ref="B54:C54"/>
    <mergeCell ref="D78:E78"/>
    <mergeCell ref="D79:E79"/>
    <mergeCell ref="D80:E80"/>
    <mergeCell ref="D81:E81"/>
    <mergeCell ref="D82:E82"/>
    <mergeCell ref="D97:E97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4:E94"/>
    <mergeCell ref="D96:E96"/>
    <mergeCell ref="D105:E105"/>
    <mergeCell ref="D98:E98"/>
    <mergeCell ref="D99:E99"/>
    <mergeCell ref="D100:E100"/>
    <mergeCell ref="D101:E101"/>
    <mergeCell ref="D102:E102"/>
    <mergeCell ref="D104:E104"/>
  </mergeCells>
  <hyperlinks>
    <hyperlink ref="B1:C1" location="A2:A2" tooltip="Klikni na prechod ku Kryciemu listu..." display="Krycí list rozpočtu" xr:uid="{00000000-0004-0000-0C00-000000000000}"/>
    <hyperlink ref="E1:F1" location="A54:A54" tooltip="Klikni na prechod ku rekapitulácii..." display="Rekapitulácia rozpočtu" xr:uid="{00000000-0004-0000-0C00-000001000000}"/>
    <hyperlink ref="H1:I1" location="B77:B77" tooltip="Klikni na prechod ku Rozpočet..." display="Rozpočet" xr:uid="{00000000-0004-0000-0C00-0000020000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ZŠ Medzilaborecká 112020 korekcie / SO02 Vzduchotechnika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287"/>
  <sheetViews>
    <sheetView workbookViewId="0">
      <pane ySplit="1" topLeftCell="A89" activePane="bottomLeft" state="frozen"/>
      <selection pane="bottomLeft" activeCell="A93" sqref="A93:XFD93"/>
    </sheetView>
  </sheetViews>
  <sheetFormatPr defaultColWidth="0" defaultRowHeight="15" x14ac:dyDescent="0.25"/>
  <cols>
    <col min="1" max="1" width="1.7109375" style="1" customWidth="1"/>
    <col min="2" max="2" width="4.7109375" style="1" customWidth="1"/>
    <col min="3" max="3" width="12.7109375" style="1" customWidth="1"/>
    <col min="4" max="5" width="22.7109375" style="1" customWidth="1"/>
    <col min="6" max="7" width="9.7109375" style="1" customWidth="1"/>
    <col min="8" max="9" width="12.7109375" style="1" customWidth="1"/>
    <col min="10" max="10" width="10.7109375" style="1" hidden="1" customWidth="1"/>
    <col min="11" max="15" width="0" style="1" hidden="1" customWidth="1"/>
    <col min="16" max="16" width="9.7109375" style="1" customWidth="1"/>
    <col min="17" max="18" width="0" style="1" hidden="1" customWidth="1"/>
    <col min="19" max="19" width="7.7109375" style="1" customWidth="1"/>
    <col min="20" max="21" width="0" style="1" hidden="1" customWidth="1"/>
    <col min="22" max="22" width="7.7109375" style="1" customWidth="1"/>
    <col min="23" max="23" width="2.7109375" style="1" customWidth="1"/>
    <col min="24" max="26" width="0" style="1" hidden="1" customWidth="1"/>
    <col min="27" max="27" width="9.140625" style="1" hidden="1" customWidth="1"/>
  </cols>
  <sheetData>
    <row r="1" spans="1:23" ht="35.1" customHeight="1" x14ac:dyDescent="0.25">
      <c r="A1"/>
      <c r="B1" s="2" t="s">
        <v>36</v>
      </c>
      <c r="C1" s="2"/>
      <c r="D1"/>
      <c r="E1" s="2" t="s">
        <v>0</v>
      </c>
      <c r="F1" s="2"/>
      <c r="G1"/>
      <c r="H1" s="2" t="s">
        <v>108</v>
      </c>
      <c r="I1" s="2"/>
      <c r="J1"/>
      <c r="K1"/>
      <c r="L1"/>
      <c r="M1"/>
      <c r="N1"/>
      <c r="O1"/>
      <c r="P1"/>
      <c r="Q1"/>
      <c r="R1"/>
      <c r="S1"/>
      <c r="T1"/>
      <c r="U1"/>
      <c r="V1"/>
      <c r="W1">
        <v>30.126000000000001</v>
      </c>
    </row>
    <row r="2" spans="1:23" ht="35.1" customHeight="1" x14ac:dyDescent="0.25">
      <c r="A2"/>
      <c r="B2" s="2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</row>
    <row r="3" spans="1:23" ht="18" customHeight="1" x14ac:dyDescent="0.25">
      <c r="A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/>
    </row>
    <row r="4" spans="1:23" ht="18" customHeight="1" x14ac:dyDescent="0.25">
      <c r="A4"/>
      <c r="B4" t="s">
        <v>2005</v>
      </c>
      <c r="C4"/>
      <c r="D4"/>
      <c r="E4"/>
      <c r="F4" t="s">
        <v>39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8" customHeight="1" x14ac:dyDescent="0.25">
      <c r="A5"/>
      <c r="B5" t="s">
        <v>2006</v>
      </c>
      <c r="C5"/>
      <c r="D5"/>
      <c r="E5"/>
      <c r="F5" t="s">
        <v>40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8" customHeight="1" x14ac:dyDescent="0.25">
      <c r="A6"/>
      <c r="B6" t="s">
        <v>41</v>
      </c>
      <c r="C6"/>
      <c r="D6" t="s">
        <v>42</v>
      </c>
      <c r="E6"/>
      <c r="F6" t="s">
        <v>43</v>
      </c>
      <c r="G6" t="s">
        <v>44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20.100000000000001" customHeight="1" x14ac:dyDescent="0.25">
      <c r="A7"/>
      <c r="B7" s="2" t="s">
        <v>45</v>
      </c>
      <c r="C7" s="2"/>
      <c r="D7" s="2"/>
      <c r="E7" s="2"/>
      <c r="F7" s="2"/>
      <c r="G7" s="2"/>
      <c r="H7" s="2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8" customHeight="1" x14ac:dyDescent="0.25">
      <c r="A8"/>
      <c r="B8" t="s">
        <v>48</v>
      </c>
      <c r="C8"/>
      <c r="D8"/>
      <c r="E8"/>
      <c r="F8" t="s">
        <v>49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20.100000000000001" customHeight="1" x14ac:dyDescent="0.25">
      <c r="A9"/>
      <c r="B9" s="2" t="s">
        <v>46</v>
      </c>
      <c r="C9" s="2"/>
      <c r="D9" s="2"/>
      <c r="E9" s="2"/>
      <c r="F9" s="2"/>
      <c r="G9" s="2"/>
      <c r="H9" s="2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8" customHeight="1" x14ac:dyDescent="0.25">
      <c r="A10"/>
      <c r="B10" t="s">
        <v>51</v>
      </c>
      <c r="C10"/>
      <c r="D10"/>
      <c r="E10"/>
      <c r="F10" t="s">
        <v>52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0.100000000000001" customHeight="1" x14ac:dyDescent="0.25">
      <c r="A11"/>
      <c r="B11" s="2" t="s">
        <v>47</v>
      </c>
      <c r="C11" s="2"/>
      <c r="D11" s="2"/>
      <c r="E11" s="2"/>
      <c r="F11" s="2"/>
      <c r="G11" s="2"/>
      <c r="H11" s="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8" customHeight="1" x14ac:dyDescent="0.25">
      <c r="A12"/>
      <c r="B12" t="s">
        <v>50</v>
      </c>
      <c r="C12"/>
      <c r="D12"/>
      <c r="E12"/>
      <c r="F12" t="s">
        <v>49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8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8" customHeight="1" x14ac:dyDescent="0.25">
      <c r="A14"/>
      <c r="B14" t="s">
        <v>6</v>
      </c>
      <c r="C14" t="s">
        <v>74</v>
      </c>
      <c r="D14" t="s">
        <v>75</v>
      </c>
      <c r="E14" t="s">
        <v>76</v>
      </c>
      <c r="F14" s="2" t="s">
        <v>58</v>
      </c>
      <c r="G14" s="2"/>
      <c r="H14" s="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8" customHeight="1" x14ac:dyDescent="0.25">
      <c r="A15"/>
      <c r="B15" t="s">
        <v>53</v>
      </c>
      <c r="C15">
        <f>'SO 7435'!E63</f>
        <v>0</v>
      </c>
      <c r="D15">
        <f>'SO 7435'!F63</f>
        <v>0</v>
      </c>
      <c r="E15">
        <f>'SO 7435'!G63</f>
        <v>0</v>
      </c>
      <c r="F15" s="2" t="s">
        <v>59</v>
      </c>
      <c r="G15" s="2"/>
      <c r="H15" s="2"/>
      <c r="I15"/>
      <c r="J15"/>
      <c r="K15"/>
      <c r="L15"/>
      <c r="M15"/>
      <c r="N15"/>
      <c r="O15"/>
      <c r="P15">
        <v>0</v>
      </c>
      <c r="Q15"/>
      <c r="R15"/>
      <c r="S15"/>
      <c r="T15"/>
      <c r="U15"/>
      <c r="V15"/>
      <c r="W15"/>
    </row>
    <row r="16" spans="1:23" ht="18" customHeight="1" x14ac:dyDescent="0.25">
      <c r="A16"/>
      <c r="B16" t="s">
        <v>54</v>
      </c>
      <c r="C16">
        <f>'SO 7435'!E77</f>
        <v>0</v>
      </c>
      <c r="D16">
        <f>'SO 7435'!F77</f>
        <v>0</v>
      </c>
      <c r="E16">
        <f>'SO 7435'!G77</f>
        <v>0</v>
      </c>
      <c r="F16" s="2" t="s">
        <v>60</v>
      </c>
      <c r="G16" s="2"/>
      <c r="H16" s="2"/>
      <c r="I16"/>
      <c r="J16"/>
      <c r="K16"/>
      <c r="L16"/>
      <c r="M16"/>
      <c r="N16"/>
      <c r="O16"/>
      <c r="P16">
        <f>(SUM(Z94:Z286))</f>
        <v>0</v>
      </c>
      <c r="Q16"/>
      <c r="R16"/>
      <c r="S16"/>
      <c r="T16"/>
      <c r="U16"/>
      <c r="V16"/>
      <c r="W16"/>
    </row>
    <row r="17" spans="1:26" ht="18" customHeight="1" x14ac:dyDescent="0.25">
      <c r="A17"/>
      <c r="B17" t="s">
        <v>55</v>
      </c>
      <c r="C17"/>
      <c r="D17"/>
      <c r="E17"/>
      <c r="F17" s="2" t="s">
        <v>61</v>
      </c>
      <c r="G17" s="2"/>
      <c r="H17" s="2"/>
      <c r="I17"/>
      <c r="J17"/>
      <c r="K17"/>
      <c r="L17"/>
      <c r="M17"/>
      <c r="N17"/>
      <c r="O17"/>
      <c r="P17">
        <v>0</v>
      </c>
      <c r="Q17"/>
      <c r="R17"/>
      <c r="S17"/>
      <c r="T17"/>
      <c r="U17"/>
      <c r="V17"/>
      <c r="W17"/>
    </row>
    <row r="18" spans="1:26" ht="18" customHeight="1" x14ac:dyDescent="0.25">
      <c r="A18"/>
      <c r="B18" t="s">
        <v>56</v>
      </c>
      <c r="C18"/>
      <c r="D18"/>
      <c r="E18"/>
      <c r="F18" s="2"/>
      <c r="G18" s="2"/>
      <c r="H18" s="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6" ht="18" customHeight="1" x14ac:dyDescent="0.25">
      <c r="A19"/>
      <c r="B19" t="s">
        <v>57</v>
      </c>
      <c r="C19"/>
      <c r="D19"/>
      <c r="E19">
        <f>SUM(E15:E18)</f>
        <v>0</v>
      </c>
      <c r="F19" s="2" t="s">
        <v>57</v>
      </c>
      <c r="G19" s="2"/>
      <c r="H19" s="2"/>
      <c r="I19"/>
      <c r="J19"/>
      <c r="K19"/>
      <c r="L19"/>
      <c r="M19"/>
      <c r="N19"/>
      <c r="O19"/>
      <c r="P19">
        <f>SUM(P15:P18)</f>
        <v>0</v>
      </c>
      <c r="Q19"/>
      <c r="R19"/>
      <c r="S19"/>
      <c r="T19"/>
      <c r="U19"/>
      <c r="V19"/>
      <c r="W19"/>
    </row>
    <row r="20" spans="1:26" ht="18" customHeight="1" x14ac:dyDescent="0.25">
      <c r="A20"/>
      <c r="B20" t="s">
        <v>67</v>
      </c>
      <c r="C20"/>
      <c r="D20"/>
      <c r="E20"/>
      <c r="F20" s="2" t="s">
        <v>67</v>
      </c>
      <c r="G20" s="2"/>
      <c r="H20" s="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6" ht="18" customHeight="1" x14ac:dyDescent="0.25">
      <c r="A21"/>
      <c r="B21" t="s">
        <v>68</v>
      </c>
      <c r="C21"/>
      <c r="D21"/>
      <c r="E21">
        <f>((E15*U22*0)+(E16*V22*0)+(E17*W22*0))/100</f>
        <v>0</v>
      </c>
      <c r="F21" s="2" t="s">
        <v>71</v>
      </c>
      <c r="G21" s="2"/>
      <c r="H21" s="2"/>
      <c r="I21"/>
      <c r="J21"/>
      <c r="K21"/>
      <c r="L21"/>
      <c r="M21"/>
      <c r="N21"/>
      <c r="O21"/>
      <c r="P21">
        <f>((E15*X22*0)+(E16*Y22*0)+(E17*Z22*0))/100</f>
        <v>0</v>
      </c>
      <c r="Q21"/>
      <c r="R21"/>
      <c r="S21"/>
      <c r="T21"/>
      <c r="U21"/>
      <c r="V21"/>
      <c r="W21"/>
    </row>
    <row r="22" spans="1:26" ht="18" customHeight="1" x14ac:dyDescent="0.25">
      <c r="A22"/>
      <c r="B22" t="s">
        <v>69</v>
      </c>
      <c r="C22"/>
      <c r="D22"/>
      <c r="E22">
        <f>((E15*U23*0)+(E16*V23*0)+(E17*W23*0))/100</f>
        <v>0</v>
      </c>
      <c r="F22" s="2" t="s">
        <v>72</v>
      </c>
      <c r="G22" s="2"/>
      <c r="H22" s="2"/>
      <c r="I22"/>
      <c r="J22"/>
      <c r="K22"/>
      <c r="L22"/>
      <c r="M22"/>
      <c r="N22"/>
      <c r="O22"/>
      <c r="P22">
        <f>((E15*X23*0)+(E16*Y23*0)+(E17*Z23*0))/100</f>
        <v>0</v>
      </c>
      <c r="Q22"/>
      <c r="R22"/>
      <c r="S22"/>
      <c r="T22"/>
      <c r="U22">
        <v>1</v>
      </c>
      <c r="V22">
        <v>1</v>
      </c>
      <c r="W22">
        <v>1</v>
      </c>
      <c r="X22" s="1">
        <v>1</v>
      </c>
      <c r="Y22" s="1">
        <v>1</v>
      </c>
      <c r="Z22" s="1">
        <v>1</v>
      </c>
    </row>
    <row r="23" spans="1:26" ht="18" customHeight="1" x14ac:dyDescent="0.25">
      <c r="A23"/>
      <c r="B23" t="s">
        <v>70</v>
      </c>
      <c r="C23"/>
      <c r="D23"/>
      <c r="E23">
        <f>((E15*U24*0)+(E16*V24*0)+(E17*W24*0))/100</f>
        <v>0</v>
      </c>
      <c r="F23" s="2" t="s">
        <v>73</v>
      </c>
      <c r="G23" s="2"/>
      <c r="H23" s="2"/>
      <c r="I23"/>
      <c r="J23"/>
      <c r="K23"/>
      <c r="L23"/>
      <c r="M23"/>
      <c r="N23"/>
      <c r="O23"/>
      <c r="P23">
        <f>((E15*X24*0)+(E16*Y24*0)+(E17*Z24*0))/100</f>
        <v>0</v>
      </c>
      <c r="Q23"/>
      <c r="R23"/>
      <c r="S23"/>
      <c r="T23"/>
      <c r="U23">
        <v>1</v>
      </c>
      <c r="V23">
        <v>1</v>
      </c>
      <c r="W23">
        <v>0</v>
      </c>
      <c r="X23" s="1">
        <v>1</v>
      </c>
      <c r="Y23" s="1">
        <v>1</v>
      </c>
      <c r="Z23" s="1">
        <v>1</v>
      </c>
    </row>
    <row r="24" spans="1:26" ht="18" customHeight="1" x14ac:dyDescent="0.25">
      <c r="A24"/>
      <c r="B24"/>
      <c r="C24"/>
      <c r="D24"/>
      <c r="E24"/>
      <c r="F24" s="2"/>
      <c r="G24" s="2"/>
      <c r="H24" s="2"/>
      <c r="I24"/>
      <c r="J24"/>
      <c r="K24"/>
      <c r="L24"/>
      <c r="M24"/>
      <c r="N24"/>
      <c r="O24"/>
      <c r="P24"/>
      <c r="Q24"/>
      <c r="R24"/>
      <c r="S24"/>
      <c r="T24"/>
      <c r="U24">
        <v>1</v>
      </c>
      <c r="V24">
        <v>1</v>
      </c>
      <c r="W24">
        <v>1</v>
      </c>
      <c r="X24" s="1">
        <v>1</v>
      </c>
      <c r="Y24" s="1">
        <v>1</v>
      </c>
      <c r="Z24" s="1">
        <v>0</v>
      </c>
    </row>
    <row r="25" spans="1:26" ht="18" customHeight="1" x14ac:dyDescent="0.25">
      <c r="A25"/>
      <c r="B25"/>
      <c r="C25"/>
      <c r="D25"/>
      <c r="E25"/>
      <c r="F25" s="2" t="s">
        <v>57</v>
      </c>
      <c r="G25" s="2"/>
      <c r="H25" s="2"/>
      <c r="I25"/>
      <c r="J25"/>
      <c r="K25"/>
      <c r="L25"/>
      <c r="M25"/>
      <c r="N25"/>
      <c r="O25"/>
      <c r="P25">
        <f>SUM(E21:E24)+SUM(P21:P24)</f>
        <v>0</v>
      </c>
      <c r="Q25"/>
      <c r="R25"/>
      <c r="S25"/>
      <c r="T25"/>
      <c r="U25"/>
      <c r="V25"/>
      <c r="W25"/>
    </row>
    <row r="26" spans="1:26" ht="18" customHeight="1" x14ac:dyDescent="0.25">
      <c r="A26"/>
      <c r="B26" t="s">
        <v>79</v>
      </c>
      <c r="C26"/>
      <c r="D26"/>
      <c r="E26"/>
      <c r="F26" s="2" t="s">
        <v>62</v>
      </c>
      <c r="G26" s="2"/>
      <c r="H26" s="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6" ht="18" customHeight="1" x14ac:dyDescent="0.25">
      <c r="A27"/>
      <c r="B27"/>
      <c r="C27"/>
      <c r="D27"/>
      <c r="E27"/>
      <c r="F27" s="2" t="s">
        <v>63</v>
      </c>
      <c r="G27" s="2"/>
      <c r="H27" s="2"/>
      <c r="I27"/>
      <c r="J27"/>
      <c r="K27"/>
      <c r="L27"/>
      <c r="M27"/>
      <c r="N27"/>
      <c r="O27"/>
      <c r="P27">
        <f>E19+P19+E25+P25</f>
        <v>0</v>
      </c>
      <c r="Q27"/>
      <c r="R27"/>
      <c r="S27"/>
      <c r="T27"/>
      <c r="U27"/>
      <c r="V27"/>
      <c r="W27"/>
    </row>
    <row r="28" spans="1:26" ht="18" customHeight="1" x14ac:dyDescent="0.25">
      <c r="A28"/>
      <c r="B28"/>
      <c r="C28"/>
      <c r="D28"/>
      <c r="E28"/>
      <c r="F28" s="2" t="s">
        <v>64</v>
      </c>
      <c r="G28" s="2"/>
      <c r="H28">
        <f>P27-SUM('SO 7435'!K94:'SO 7435'!K286)</f>
        <v>0</v>
      </c>
      <c r="I28"/>
      <c r="J28"/>
      <c r="K28"/>
      <c r="L28"/>
      <c r="M28"/>
      <c r="N28"/>
      <c r="O28"/>
      <c r="P28">
        <f>ROUND(((ROUND(H28,2)*20)*1/100),2)</f>
        <v>0</v>
      </c>
      <c r="Q28"/>
      <c r="R28"/>
      <c r="S28"/>
      <c r="T28"/>
      <c r="U28"/>
      <c r="V28"/>
      <c r="W28"/>
    </row>
    <row r="29" spans="1:26" ht="18" customHeight="1" x14ac:dyDescent="0.25">
      <c r="A29"/>
      <c r="B29"/>
      <c r="C29"/>
      <c r="D29"/>
      <c r="E29"/>
      <c r="F29" s="2" t="s">
        <v>65</v>
      </c>
      <c r="G29" s="2"/>
      <c r="H29">
        <f>SUM('SO 7435'!K94:'SO 7435'!K286)</f>
        <v>0</v>
      </c>
      <c r="I29"/>
      <c r="J29"/>
      <c r="K29"/>
      <c r="L29"/>
      <c r="M29"/>
      <c r="N29"/>
      <c r="O29"/>
      <c r="P29">
        <f>ROUND(((ROUND(H29,2)*0)/100),2)</f>
        <v>0</v>
      </c>
      <c r="Q29"/>
      <c r="R29"/>
      <c r="S29"/>
      <c r="T29"/>
      <c r="U29"/>
      <c r="V29"/>
      <c r="W29"/>
    </row>
    <row r="30" spans="1:26" ht="18" customHeight="1" x14ac:dyDescent="0.25">
      <c r="A30"/>
      <c r="B30"/>
      <c r="C30"/>
      <c r="D30"/>
      <c r="E30"/>
      <c r="F30" s="2" t="s">
        <v>66</v>
      </c>
      <c r="G30" s="2"/>
      <c r="H30"/>
      <c r="I30"/>
      <c r="J30"/>
      <c r="K30"/>
      <c r="L30"/>
      <c r="M30"/>
      <c r="N30"/>
      <c r="O30"/>
      <c r="P30">
        <f>SUM(P27:P29)</f>
        <v>0</v>
      </c>
      <c r="Q30"/>
      <c r="R30"/>
      <c r="S30"/>
      <c r="T30"/>
      <c r="U30"/>
      <c r="V30"/>
      <c r="W30"/>
    </row>
    <row r="31" spans="1:26" ht="18" customHeight="1" x14ac:dyDescent="0.25">
      <c r="A31"/>
      <c r="B31"/>
      <c r="C31"/>
      <c r="D31"/>
      <c r="E31"/>
      <c r="F31" s="2"/>
      <c r="G31" s="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6" ht="18" customHeight="1" x14ac:dyDescent="0.25">
      <c r="A32"/>
      <c r="B32" t="s">
        <v>77</v>
      </c>
      <c r="C32"/>
      <c r="D32"/>
      <c r="E32" t="s">
        <v>78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8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8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8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8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35.1" customHeight="1" x14ac:dyDescent="0.25">
      <c r="A44"/>
      <c r="B44" s="2" t="s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/>
    </row>
    <row r="45" spans="1:2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20.100000000000001" customHeight="1" x14ac:dyDescent="0.25">
      <c r="A46"/>
      <c r="B46" s="2" t="s">
        <v>45</v>
      </c>
      <c r="C46" s="2"/>
      <c r="D46" s="2"/>
      <c r="E46" s="2"/>
      <c r="F46" s="2" t="s">
        <v>42</v>
      </c>
      <c r="G46" s="2"/>
      <c r="H46" s="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20.100000000000001" customHeight="1" x14ac:dyDescent="0.25">
      <c r="A47"/>
      <c r="B47" s="2" t="s">
        <v>46</v>
      </c>
      <c r="C47" s="2"/>
      <c r="D47" s="2"/>
      <c r="E47" s="2"/>
      <c r="F47" s="2" t="s">
        <v>40</v>
      </c>
      <c r="G47" s="2"/>
      <c r="H47" s="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20.100000000000001" customHeight="1" x14ac:dyDescent="0.25">
      <c r="A48"/>
      <c r="B48" s="2" t="s">
        <v>47</v>
      </c>
      <c r="C48" s="2"/>
      <c r="D48" s="2"/>
      <c r="E48" s="2"/>
      <c r="F48" s="2" t="s">
        <v>83</v>
      </c>
      <c r="G48" s="2"/>
      <c r="H48" s="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6" ht="30" customHeight="1" x14ac:dyDescent="0.25">
      <c r="A49"/>
      <c r="B49" s="2" t="s">
        <v>1</v>
      </c>
      <c r="C49" s="2"/>
      <c r="D49" s="2"/>
      <c r="E49" s="2"/>
      <c r="F49" s="2"/>
      <c r="G49" s="2"/>
      <c r="H49" s="2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6" x14ac:dyDescent="0.25">
      <c r="A50"/>
      <c r="B50" t="s">
        <v>2005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6" x14ac:dyDescent="0.25">
      <c r="A51"/>
      <c r="B51" t="s">
        <v>2006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6" x14ac:dyDescent="0.25">
      <c r="A53"/>
      <c r="B53" t="s">
        <v>84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6" x14ac:dyDescent="0.25">
      <c r="A54"/>
      <c r="B54" s="2" t="s">
        <v>80</v>
      </c>
      <c r="C54" s="2"/>
      <c r="D54"/>
      <c r="E54" t="s">
        <v>74</v>
      </c>
      <c r="F54" t="s">
        <v>75</v>
      </c>
      <c r="G54" t="s">
        <v>57</v>
      </c>
      <c r="H54" t="s">
        <v>81</v>
      </c>
      <c r="I54" t="s">
        <v>82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6" x14ac:dyDescent="0.25">
      <c r="A55"/>
      <c r="B55" s="2" t="s">
        <v>85</v>
      </c>
      <c r="C55" s="2"/>
      <c r="D55" s="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 s="2" t="s">
        <v>86</v>
      </c>
      <c r="C56" s="2"/>
      <c r="D56" s="2"/>
      <c r="E56">
        <f>'SO 7435'!L108</f>
        <v>0</v>
      </c>
      <c r="F56">
        <f>'SO 7435'!M108</f>
        <v>0</v>
      </c>
      <c r="G56">
        <f>'SO 7435'!I108</f>
        <v>0</v>
      </c>
      <c r="H56">
        <f>'SO 7435'!S108</f>
        <v>0</v>
      </c>
      <c r="I56">
        <f>'SO 7435'!V108</f>
        <v>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 s="2" t="s">
        <v>87</v>
      </c>
      <c r="C57" s="2"/>
      <c r="D57" s="2"/>
      <c r="E57">
        <f>'SO 7435'!L120</f>
        <v>0</v>
      </c>
      <c r="F57">
        <f>'SO 7435'!M120</f>
        <v>0</v>
      </c>
      <c r="G57">
        <f>'SO 7435'!I120</f>
        <v>0</v>
      </c>
      <c r="H57">
        <f>'SO 7435'!S120</f>
        <v>120.35</v>
      </c>
      <c r="I57">
        <f>'SO 7435'!V120</f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 s="2" t="s">
        <v>88</v>
      </c>
      <c r="C58" s="2"/>
      <c r="D58" s="2"/>
      <c r="E58">
        <f>'SO 7435'!L129</f>
        <v>0</v>
      </c>
      <c r="F58">
        <f>'SO 7435'!M129</f>
        <v>0</v>
      </c>
      <c r="G58">
        <f>'SO 7435'!I129</f>
        <v>0</v>
      </c>
      <c r="H58">
        <f>'SO 7435'!S129</f>
        <v>0</v>
      </c>
      <c r="I58">
        <f>'SO 7435'!V129</f>
        <v>0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A59"/>
      <c r="B59" s="2" t="s">
        <v>89</v>
      </c>
      <c r="C59" s="2"/>
      <c r="D59" s="2"/>
      <c r="E59">
        <f>'SO 7435'!L137</f>
        <v>0</v>
      </c>
      <c r="F59">
        <f>'SO 7435'!M137</f>
        <v>0</v>
      </c>
      <c r="G59">
        <f>'SO 7435'!I137</f>
        <v>0</v>
      </c>
      <c r="H59">
        <f>'SO 7435'!S137</f>
        <v>2.42</v>
      </c>
      <c r="I59">
        <f>'SO 7435'!V137</f>
        <v>0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 s="2" t="s">
        <v>90</v>
      </c>
      <c r="C60" s="2"/>
      <c r="D60" s="2"/>
      <c r="E60">
        <f>'SO 7435'!L153</f>
        <v>0</v>
      </c>
      <c r="F60">
        <f>'SO 7435'!M153</f>
        <v>0</v>
      </c>
      <c r="G60">
        <f>'SO 7435'!I153</f>
        <v>0</v>
      </c>
      <c r="H60">
        <f>'SO 7435'!S153</f>
        <v>1.6</v>
      </c>
      <c r="I60">
        <f>'SO 7435'!V153</f>
        <v>0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/>
      <c r="B61" s="2" t="s">
        <v>91</v>
      </c>
      <c r="C61" s="2"/>
      <c r="D61" s="2"/>
      <c r="E61">
        <f>'SO 7435'!L178</f>
        <v>0</v>
      </c>
      <c r="F61">
        <f>'SO 7435'!M178</f>
        <v>0</v>
      </c>
      <c r="G61">
        <f>'SO 7435'!I178</f>
        <v>0</v>
      </c>
      <c r="H61">
        <f>'SO 7435'!S178</f>
        <v>15.03</v>
      </c>
      <c r="I61">
        <f>'SO 7435'!V178</f>
        <v>0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/>
      <c r="B62" s="2" t="s">
        <v>92</v>
      </c>
      <c r="C62" s="2"/>
      <c r="D62" s="2"/>
      <c r="E62">
        <f>'SO 7435'!L182</f>
        <v>0</v>
      </c>
      <c r="F62">
        <f>'SO 7435'!M182</f>
        <v>0</v>
      </c>
      <c r="G62">
        <f>'SO 7435'!I182</f>
        <v>0</v>
      </c>
      <c r="H62">
        <f>'SO 7435'!S182</f>
        <v>0</v>
      </c>
      <c r="I62">
        <f>'SO 7435'!V182</f>
        <v>0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x14ac:dyDescent="0.25">
      <c r="A63"/>
      <c r="B63" s="2" t="s">
        <v>85</v>
      </c>
      <c r="C63" s="2"/>
      <c r="D63" s="2"/>
      <c r="E63">
        <f>'SO 7435'!L184</f>
        <v>0</v>
      </c>
      <c r="F63">
        <f>'SO 7435'!M184</f>
        <v>0</v>
      </c>
      <c r="G63">
        <f>'SO 7435'!I184</f>
        <v>0</v>
      </c>
      <c r="H63">
        <f>'SO 7435'!S184</f>
        <v>139.4</v>
      </c>
      <c r="I63">
        <f>'SO 7435'!V184</f>
        <v>0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V64"/>
      <c r="W64"/>
    </row>
    <row r="65" spans="1:26" x14ac:dyDescent="0.25">
      <c r="A65"/>
      <c r="B65" s="2" t="s">
        <v>93</v>
      </c>
      <c r="C65" s="2"/>
      <c r="D65" s="2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 s="2" t="s">
        <v>94</v>
      </c>
      <c r="C66" s="2"/>
      <c r="D66" s="2"/>
      <c r="E66">
        <f>'SO 7435'!L199</f>
        <v>0</v>
      </c>
      <c r="F66">
        <f>'SO 7435'!M199</f>
        <v>0</v>
      </c>
      <c r="G66">
        <f>'SO 7435'!I199</f>
        <v>0</v>
      </c>
      <c r="H66">
        <f>'SO 7435'!S199</f>
        <v>0</v>
      </c>
      <c r="I66">
        <f>'SO 7435'!V199</f>
        <v>0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/>
      <c r="B67" s="2" t="s">
        <v>95</v>
      </c>
      <c r="C67" s="2"/>
      <c r="D67" s="2"/>
      <c r="E67">
        <f>'SO 7435'!L216</f>
        <v>0</v>
      </c>
      <c r="F67">
        <f>'SO 7435'!M216</f>
        <v>0</v>
      </c>
      <c r="G67">
        <f>'SO 7435'!I216</f>
        <v>0</v>
      </c>
      <c r="H67">
        <f>'SO 7435'!S216</f>
        <v>0.01</v>
      </c>
      <c r="I67">
        <f>'SO 7435'!V216</f>
        <v>0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/>
      <c r="B68" s="2" t="s">
        <v>96</v>
      </c>
      <c r="C68" s="2"/>
      <c r="D68" s="2"/>
      <c r="E68">
        <f>'SO 7435'!L230</f>
        <v>0</v>
      </c>
      <c r="F68">
        <f>'SO 7435'!M230</f>
        <v>0</v>
      </c>
      <c r="G68">
        <f>'SO 7435'!I230</f>
        <v>0</v>
      </c>
      <c r="H68">
        <f>'SO 7435'!S230</f>
        <v>0.04</v>
      </c>
      <c r="I68">
        <f>'SO 7435'!V230</f>
        <v>0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/>
      <c r="B69" s="2" t="s">
        <v>756</v>
      </c>
      <c r="C69" s="2"/>
      <c r="D69" s="2"/>
      <c r="E69">
        <f>'SO 7435'!L237</f>
        <v>0</v>
      </c>
      <c r="F69">
        <f>'SO 7435'!M237</f>
        <v>0</v>
      </c>
      <c r="G69">
        <f>'SO 7435'!I237</f>
        <v>0</v>
      </c>
      <c r="H69">
        <f>'SO 7435'!S237</f>
        <v>0</v>
      </c>
      <c r="I69">
        <f>'SO 7435'!V237</f>
        <v>0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A70"/>
      <c r="B70" s="2" t="s">
        <v>97</v>
      </c>
      <c r="C70" s="2"/>
      <c r="D70" s="2"/>
      <c r="E70">
        <f>'SO 7435'!L243</f>
        <v>0</v>
      </c>
      <c r="F70">
        <f>'SO 7435'!M243</f>
        <v>0</v>
      </c>
      <c r="G70">
        <f>'SO 7435'!I243</f>
        <v>0</v>
      </c>
      <c r="H70">
        <f>'SO 7435'!S243</f>
        <v>0</v>
      </c>
      <c r="I70">
        <f>'SO 7435'!V243</f>
        <v>0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:26" x14ac:dyDescent="0.25">
      <c r="A71"/>
      <c r="B71" s="2" t="s">
        <v>98</v>
      </c>
      <c r="C71" s="2"/>
      <c r="D71" s="2"/>
      <c r="E71">
        <f>'SO 7435'!L256</f>
        <v>0</v>
      </c>
      <c r="F71">
        <f>'SO 7435'!M256</f>
        <v>0</v>
      </c>
      <c r="G71">
        <f>'SO 7435'!I256</f>
        <v>0</v>
      </c>
      <c r="H71">
        <f>'SO 7435'!S256</f>
        <v>0</v>
      </c>
      <c r="I71">
        <f>'SO 7435'!V256</f>
        <v>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x14ac:dyDescent="0.25">
      <c r="A72"/>
      <c r="B72" s="2" t="s">
        <v>99</v>
      </c>
      <c r="C72" s="2"/>
      <c r="D72" s="2"/>
      <c r="E72">
        <f>'SO 7435'!L261</f>
        <v>0</v>
      </c>
      <c r="F72">
        <f>'SO 7435'!M261</f>
        <v>0</v>
      </c>
      <c r="G72">
        <f>'SO 7435'!I261</f>
        <v>0</v>
      </c>
      <c r="H72">
        <f>'SO 7435'!S261</f>
        <v>0</v>
      </c>
      <c r="I72">
        <f>'SO 7435'!V261</f>
        <v>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 x14ac:dyDescent="0.25">
      <c r="A73"/>
      <c r="B73" s="2" t="s">
        <v>100</v>
      </c>
      <c r="C73" s="2"/>
      <c r="D73" s="2"/>
      <c r="E73">
        <f>'SO 7435'!L268</f>
        <v>0</v>
      </c>
      <c r="F73">
        <f>'SO 7435'!M268</f>
        <v>0</v>
      </c>
      <c r="G73">
        <f>'SO 7435'!I268</f>
        <v>0</v>
      </c>
      <c r="H73">
        <f>'SO 7435'!S268</f>
        <v>0</v>
      </c>
      <c r="I73">
        <f>'SO 7435'!V268</f>
        <v>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x14ac:dyDescent="0.25">
      <c r="A74"/>
      <c r="B74" s="2" t="s">
        <v>102</v>
      </c>
      <c r="C74" s="2"/>
      <c r="D74" s="2"/>
      <c r="E74">
        <f>'SO 7435'!L276</f>
        <v>0</v>
      </c>
      <c r="F74">
        <f>'SO 7435'!M276</f>
        <v>0</v>
      </c>
      <c r="G74">
        <f>'SO 7435'!I276</f>
        <v>0</v>
      </c>
      <c r="H74">
        <f>'SO 7435'!S276</f>
        <v>0</v>
      </c>
      <c r="I74">
        <f>'SO 7435'!V276</f>
        <v>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26" x14ac:dyDescent="0.25">
      <c r="A75"/>
      <c r="B75" s="2" t="s">
        <v>104</v>
      </c>
      <c r="C75" s="2"/>
      <c r="D75" s="2"/>
      <c r="E75">
        <f>'SO 7435'!L280</f>
        <v>0</v>
      </c>
      <c r="F75">
        <f>'SO 7435'!M280</f>
        <v>0</v>
      </c>
      <c r="G75">
        <f>'SO 7435'!I280</f>
        <v>0</v>
      </c>
      <c r="H75">
        <f>'SO 7435'!S280</f>
        <v>0</v>
      </c>
      <c r="I75">
        <f>'SO 7435'!V280</f>
        <v>0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x14ac:dyDescent="0.25">
      <c r="A76"/>
      <c r="B76" s="2" t="s">
        <v>2007</v>
      </c>
      <c r="C76" s="2"/>
      <c r="D76" s="2"/>
      <c r="E76">
        <f>'SO 7435'!L284</f>
        <v>0</v>
      </c>
      <c r="F76">
        <f>'SO 7435'!M284</f>
        <v>0</v>
      </c>
      <c r="G76">
        <f>'SO 7435'!I284</f>
        <v>0</v>
      </c>
      <c r="H76">
        <f>'SO 7435'!S284</f>
        <v>0</v>
      </c>
      <c r="I76">
        <f>'SO 7435'!V284</f>
        <v>0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x14ac:dyDescent="0.25">
      <c r="A77"/>
      <c r="B77" s="2" t="s">
        <v>93</v>
      </c>
      <c r="C77" s="2"/>
      <c r="D77" s="2"/>
      <c r="E77">
        <f>'SO 7435'!L286</f>
        <v>0</v>
      </c>
      <c r="F77">
        <f>'SO 7435'!M286</f>
        <v>0</v>
      </c>
      <c r="G77">
        <f>'SO 7435'!I286</f>
        <v>0</v>
      </c>
      <c r="H77">
        <f>'SO 7435'!S286</f>
        <v>0.05</v>
      </c>
      <c r="I77">
        <f>'SO 7435'!V286</f>
        <v>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V78"/>
      <c r="W78"/>
    </row>
    <row r="79" spans="1:26" x14ac:dyDescent="0.25">
      <c r="A79"/>
      <c r="B79" s="2" t="s">
        <v>107</v>
      </c>
      <c r="C79" s="2"/>
      <c r="D79" s="2"/>
      <c r="E79">
        <f>'SO 7435'!L287</f>
        <v>0</v>
      </c>
      <c r="F79">
        <f>'SO 7435'!M287</f>
        <v>0</v>
      </c>
      <c r="G79">
        <f>'SO 7435'!I287</f>
        <v>0</v>
      </c>
      <c r="H79">
        <f>'SO 7435'!S287</f>
        <v>139.44999999999999</v>
      </c>
      <c r="I79">
        <f>'SO 7435'!V287</f>
        <v>0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6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6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6" ht="35.1" customHeight="1" x14ac:dyDescent="0.25">
      <c r="A83"/>
      <c r="B83" s="2" t="s">
        <v>108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/>
    </row>
    <row r="84" spans="1:26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6" ht="20.100000000000001" customHeight="1" x14ac:dyDescent="0.25">
      <c r="A85"/>
      <c r="B85" s="2" t="s">
        <v>45</v>
      </c>
      <c r="C85" s="2"/>
      <c r="D85" s="2"/>
      <c r="E85" s="2"/>
      <c r="F85"/>
      <c r="G85"/>
      <c r="H85" t="s">
        <v>42</v>
      </c>
      <c r="I85" s="2"/>
      <c r="J85" s="2"/>
      <c r="K85" s="2"/>
      <c r="L85" s="2"/>
      <c r="M85" s="2"/>
      <c r="N85" s="2"/>
      <c r="O85" s="2"/>
      <c r="P85" s="2"/>
      <c r="Q85"/>
      <c r="R85"/>
      <c r="S85"/>
      <c r="T85"/>
      <c r="U85"/>
      <c r="V85"/>
      <c r="W85"/>
    </row>
    <row r="86" spans="1:26" ht="20.100000000000001" customHeight="1" x14ac:dyDescent="0.25">
      <c r="A86"/>
      <c r="B86" s="2" t="s">
        <v>46</v>
      </c>
      <c r="C86" s="2"/>
      <c r="D86" s="2"/>
      <c r="E86" s="2"/>
      <c r="F86"/>
      <c r="G86"/>
      <c r="H86" t="s">
        <v>119</v>
      </c>
      <c r="I86" t="s">
        <v>120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6" ht="20.100000000000001" customHeight="1" x14ac:dyDescent="0.25">
      <c r="A87"/>
      <c r="B87" s="2" t="s">
        <v>47</v>
      </c>
      <c r="C87" s="2"/>
      <c r="D87" s="2"/>
      <c r="E87" s="2"/>
      <c r="F87"/>
      <c r="G87"/>
      <c r="H87" t="s">
        <v>121</v>
      </c>
      <c r="I87" t="s">
        <v>44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6" ht="20.100000000000001" customHeight="1" x14ac:dyDescent="0.25">
      <c r="A88"/>
      <c r="B88" t="s">
        <v>122</v>
      </c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6" ht="20.100000000000001" customHeight="1" x14ac:dyDescent="0.25">
      <c r="A89"/>
      <c r="B89" t="s">
        <v>2005</v>
      </c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6" ht="20.100000000000001" customHeight="1" x14ac:dyDescent="0.25">
      <c r="A90"/>
      <c r="B90" t="s">
        <v>2006</v>
      </c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6" ht="20.100000000000001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6" ht="20.100000000000001" customHeight="1" x14ac:dyDescent="0.25">
      <c r="A92"/>
      <c r="B92" t="s">
        <v>84</v>
      </c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6" x14ac:dyDescent="0.25">
      <c r="A93"/>
      <c r="B93" t="s">
        <v>109</v>
      </c>
      <c r="C93" t="s">
        <v>110</v>
      </c>
      <c r="D93" t="s">
        <v>111</v>
      </c>
      <c r="E93"/>
      <c r="F93" t="s">
        <v>112</v>
      </c>
      <c r="G93" t="s">
        <v>113</v>
      </c>
      <c r="H93" t="s">
        <v>114</v>
      </c>
      <c r="I93" t="s">
        <v>115</v>
      </c>
      <c r="J93"/>
      <c r="K93"/>
      <c r="L93"/>
      <c r="M93"/>
      <c r="N93"/>
      <c r="O93"/>
      <c r="P93" t="s">
        <v>116</v>
      </c>
      <c r="Q93"/>
      <c r="R93"/>
      <c r="S93" t="s">
        <v>117</v>
      </c>
      <c r="T93"/>
      <c r="U93"/>
      <c r="V93" t="s">
        <v>118</v>
      </c>
      <c r="W93"/>
    </row>
    <row r="94" spans="1:26" x14ac:dyDescent="0.25">
      <c r="A94"/>
      <c r="B94"/>
      <c r="C94"/>
      <c r="D94" s="2" t="s">
        <v>85</v>
      </c>
      <c r="E94" s="2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:26" x14ac:dyDescent="0.25">
      <c r="A95"/>
      <c r="B95"/>
      <c r="C95">
        <v>1</v>
      </c>
      <c r="D95" s="2" t="s">
        <v>86</v>
      </c>
      <c r="E95" s="2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1:26" ht="24.95" customHeight="1" x14ac:dyDescent="0.25">
      <c r="A96"/>
      <c r="B96"/>
      <c r="C96" t="s">
        <v>123</v>
      </c>
      <c r="D96" s="2" t="s">
        <v>2008</v>
      </c>
      <c r="E96" s="2"/>
      <c r="F96" t="s">
        <v>125</v>
      </c>
      <c r="G96">
        <v>103.35</v>
      </c>
      <c r="H96">
        <v>0</v>
      </c>
      <c r="I96">
        <f t="shared" ref="I96:I107" si="0">ROUND(G96*(H96),2)</f>
        <v>0</v>
      </c>
      <c r="J96">
        <f t="shared" ref="J96:J107" si="1">ROUND(G96*(N96),2)</f>
        <v>0</v>
      </c>
      <c r="K96">
        <f t="shared" ref="K96:K107" si="2">ROUND(G96*(O96),2)</f>
        <v>0</v>
      </c>
      <c r="L96">
        <f t="shared" ref="L96:L107" si="3">ROUND(G96*(H96),2)</f>
        <v>0</v>
      </c>
      <c r="M96"/>
      <c r="N96">
        <v>0</v>
      </c>
      <c r="O96"/>
      <c r="P96"/>
      <c r="Q96"/>
      <c r="R96"/>
      <c r="S96">
        <f t="shared" ref="S96:S107" si="4">ROUND(G96*(P96),3)</f>
        <v>0</v>
      </c>
      <c r="T96"/>
      <c r="U96"/>
      <c r="V96"/>
      <c r="W96"/>
      <c r="Z96" s="1">
        <f t="shared" ref="Z96:Z107" si="5">0.058844*POWER(I96,0.952797)</f>
        <v>0</v>
      </c>
    </row>
    <row r="97" spans="1:26" ht="24.95" customHeight="1" x14ac:dyDescent="0.25">
      <c r="A97"/>
      <c r="B97"/>
      <c r="C97" t="s">
        <v>126</v>
      </c>
      <c r="D97" s="2" t="s">
        <v>127</v>
      </c>
      <c r="E97" s="2"/>
      <c r="F97" t="s">
        <v>128</v>
      </c>
      <c r="G97">
        <v>30.195</v>
      </c>
      <c r="H97">
        <v>0</v>
      </c>
      <c r="I97">
        <f t="shared" si="0"/>
        <v>0</v>
      </c>
      <c r="J97">
        <f t="shared" si="1"/>
        <v>0</v>
      </c>
      <c r="K97">
        <f t="shared" si="2"/>
        <v>0</v>
      </c>
      <c r="L97">
        <f t="shared" si="3"/>
        <v>0</v>
      </c>
      <c r="M97"/>
      <c r="N97">
        <v>0</v>
      </c>
      <c r="O97"/>
      <c r="P97"/>
      <c r="Q97"/>
      <c r="R97"/>
      <c r="S97">
        <f t="shared" si="4"/>
        <v>0</v>
      </c>
      <c r="T97"/>
      <c r="U97"/>
      <c r="V97"/>
      <c r="W97"/>
      <c r="Z97" s="1">
        <f t="shared" si="5"/>
        <v>0</v>
      </c>
    </row>
    <row r="98" spans="1:26" ht="24.95" customHeight="1" x14ac:dyDescent="0.25">
      <c r="A98"/>
      <c r="B98"/>
      <c r="C98" t="s">
        <v>131</v>
      </c>
      <c r="D98" s="2" t="s">
        <v>132</v>
      </c>
      <c r="E98" s="2"/>
      <c r="F98" t="s">
        <v>128</v>
      </c>
      <c r="G98">
        <v>30.195</v>
      </c>
      <c r="H98">
        <v>0</v>
      </c>
      <c r="I98">
        <f t="shared" si="0"/>
        <v>0</v>
      </c>
      <c r="J98">
        <f t="shared" si="1"/>
        <v>0</v>
      </c>
      <c r="K98">
        <f t="shared" si="2"/>
        <v>0</v>
      </c>
      <c r="L98">
        <f t="shared" si="3"/>
        <v>0</v>
      </c>
      <c r="M98"/>
      <c r="N98">
        <v>0</v>
      </c>
      <c r="O98"/>
      <c r="P98"/>
      <c r="Q98"/>
      <c r="R98"/>
      <c r="S98">
        <f t="shared" si="4"/>
        <v>0</v>
      </c>
      <c r="T98"/>
      <c r="U98"/>
      <c r="V98"/>
      <c r="W98"/>
      <c r="Z98" s="1">
        <f t="shared" si="5"/>
        <v>0</v>
      </c>
    </row>
    <row r="99" spans="1:26" ht="24.95" customHeight="1" x14ac:dyDescent="0.25">
      <c r="A99"/>
      <c r="B99"/>
      <c r="C99" t="s">
        <v>2009</v>
      </c>
      <c r="D99" s="2" t="s">
        <v>2010</v>
      </c>
      <c r="E99" s="2"/>
      <c r="F99" t="s">
        <v>128</v>
      </c>
      <c r="G99">
        <v>49.607999999999997</v>
      </c>
      <c r="H99">
        <v>0</v>
      </c>
      <c r="I99">
        <f t="shared" si="0"/>
        <v>0</v>
      </c>
      <c r="J99">
        <f t="shared" si="1"/>
        <v>0</v>
      </c>
      <c r="K99">
        <f t="shared" si="2"/>
        <v>0</v>
      </c>
      <c r="L99">
        <f t="shared" si="3"/>
        <v>0</v>
      </c>
      <c r="M99"/>
      <c r="N99">
        <v>0</v>
      </c>
      <c r="O99"/>
      <c r="P99"/>
      <c r="Q99"/>
      <c r="R99"/>
      <c r="S99">
        <f t="shared" si="4"/>
        <v>0</v>
      </c>
      <c r="T99"/>
      <c r="U99"/>
      <c r="V99"/>
      <c r="W99"/>
      <c r="Z99" s="1">
        <f t="shared" si="5"/>
        <v>0</v>
      </c>
    </row>
    <row r="100" spans="1:26" ht="24.95" customHeight="1" x14ac:dyDescent="0.25">
      <c r="A100"/>
      <c r="B100"/>
      <c r="C100" t="s">
        <v>2011</v>
      </c>
      <c r="D100" s="2" t="s">
        <v>2012</v>
      </c>
      <c r="E100" s="2"/>
      <c r="F100" t="s">
        <v>128</v>
      </c>
      <c r="G100">
        <v>49.607999999999997</v>
      </c>
      <c r="H100">
        <v>0</v>
      </c>
      <c r="I100">
        <f t="shared" si="0"/>
        <v>0</v>
      </c>
      <c r="J100">
        <f t="shared" si="1"/>
        <v>0</v>
      </c>
      <c r="K100">
        <f t="shared" si="2"/>
        <v>0</v>
      </c>
      <c r="L100">
        <f t="shared" si="3"/>
        <v>0</v>
      </c>
      <c r="M100"/>
      <c r="N100">
        <v>0</v>
      </c>
      <c r="O100"/>
      <c r="P100"/>
      <c r="Q100"/>
      <c r="R100"/>
      <c r="S100">
        <f t="shared" si="4"/>
        <v>0</v>
      </c>
      <c r="T100"/>
      <c r="U100"/>
      <c r="V100"/>
      <c r="W100"/>
      <c r="Z100" s="1">
        <f t="shared" si="5"/>
        <v>0</v>
      </c>
    </row>
    <row r="101" spans="1:26" ht="24.95" customHeight="1" x14ac:dyDescent="0.25">
      <c r="A101"/>
      <c r="B101"/>
      <c r="C101" t="s">
        <v>133</v>
      </c>
      <c r="D101" s="2" t="s">
        <v>2013</v>
      </c>
      <c r="E101" s="2"/>
      <c r="F101" t="s">
        <v>128</v>
      </c>
      <c r="G101">
        <v>13.545</v>
      </c>
      <c r="H101">
        <v>0</v>
      </c>
      <c r="I101">
        <f t="shared" si="0"/>
        <v>0</v>
      </c>
      <c r="J101">
        <f t="shared" si="1"/>
        <v>0</v>
      </c>
      <c r="K101">
        <f t="shared" si="2"/>
        <v>0</v>
      </c>
      <c r="L101">
        <f t="shared" si="3"/>
        <v>0</v>
      </c>
      <c r="M101"/>
      <c r="N101">
        <v>0</v>
      </c>
      <c r="O101"/>
      <c r="P101"/>
      <c r="Q101"/>
      <c r="R101"/>
      <c r="S101">
        <f t="shared" si="4"/>
        <v>0</v>
      </c>
      <c r="T101"/>
      <c r="U101"/>
      <c r="V101"/>
      <c r="W101"/>
      <c r="Z101" s="1">
        <f t="shared" si="5"/>
        <v>0</v>
      </c>
    </row>
    <row r="102" spans="1:26" ht="24.95" customHeight="1" x14ac:dyDescent="0.25">
      <c r="A102"/>
      <c r="B102"/>
      <c r="C102" t="s">
        <v>135</v>
      </c>
      <c r="D102" s="2" t="s">
        <v>2014</v>
      </c>
      <c r="E102" s="2"/>
      <c r="F102" t="s">
        <v>128</v>
      </c>
      <c r="G102">
        <v>13.545</v>
      </c>
      <c r="H102">
        <v>0</v>
      </c>
      <c r="I102">
        <f t="shared" si="0"/>
        <v>0</v>
      </c>
      <c r="J102">
        <f t="shared" si="1"/>
        <v>0</v>
      </c>
      <c r="K102">
        <f t="shared" si="2"/>
        <v>0</v>
      </c>
      <c r="L102">
        <f t="shared" si="3"/>
        <v>0</v>
      </c>
      <c r="M102"/>
      <c r="N102">
        <v>0</v>
      </c>
      <c r="O102"/>
      <c r="P102"/>
      <c r="Q102"/>
      <c r="R102"/>
      <c r="S102">
        <f t="shared" si="4"/>
        <v>0</v>
      </c>
      <c r="T102"/>
      <c r="U102"/>
      <c r="V102"/>
      <c r="W102"/>
      <c r="Z102" s="1">
        <f t="shared" si="5"/>
        <v>0</v>
      </c>
    </row>
    <row r="103" spans="1:26" ht="24.95" customHeight="1" x14ac:dyDescent="0.25">
      <c r="A103"/>
      <c r="B103"/>
      <c r="C103" t="s">
        <v>2015</v>
      </c>
      <c r="D103" s="2" t="s">
        <v>2016</v>
      </c>
      <c r="E103" s="2"/>
      <c r="F103" t="s">
        <v>128</v>
      </c>
      <c r="G103">
        <v>114.018</v>
      </c>
      <c r="H103">
        <v>0</v>
      </c>
      <c r="I103">
        <f t="shared" si="0"/>
        <v>0</v>
      </c>
      <c r="J103">
        <f t="shared" si="1"/>
        <v>0</v>
      </c>
      <c r="K103">
        <f t="shared" si="2"/>
        <v>0</v>
      </c>
      <c r="L103">
        <f t="shared" si="3"/>
        <v>0</v>
      </c>
      <c r="M103"/>
      <c r="N103">
        <v>0</v>
      </c>
      <c r="O103"/>
      <c r="P103"/>
      <c r="Q103"/>
      <c r="R103"/>
      <c r="S103">
        <f t="shared" si="4"/>
        <v>0</v>
      </c>
      <c r="T103"/>
      <c r="U103"/>
      <c r="V103"/>
      <c r="W103"/>
      <c r="Z103" s="1">
        <f t="shared" si="5"/>
        <v>0</v>
      </c>
    </row>
    <row r="104" spans="1:26" ht="24.95" customHeight="1" x14ac:dyDescent="0.25">
      <c r="A104"/>
      <c r="B104"/>
      <c r="C104" t="s">
        <v>2017</v>
      </c>
      <c r="D104" s="2" t="s">
        <v>2018</v>
      </c>
      <c r="E104" s="2"/>
      <c r="F104" t="s">
        <v>128</v>
      </c>
      <c r="G104">
        <v>114.018</v>
      </c>
      <c r="H104">
        <v>0</v>
      </c>
      <c r="I104">
        <f t="shared" si="0"/>
        <v>0</v>
      </c>
      <c r="J104">
        <f t="shared" si="1"/>
        <v>0</v>
      </c>
      <c r="K104">
        <f t="shared" si="2"/>
        <v>0</v>
      </c>
      <c r="L104">
        <f t="shared" si="3"/>
        <v>0</v>
      </c>
      <c r="M104"/>
      <c r="N104">
        <v>0</v>
      </c>
      <c r="O104"/>
      <c r="P104"/>
      <c r="Q104"/>
      <c r="R104"/>
      <c r="S104">
        <f t="shared" si="4"/>
        <v>0</v>
      </c>
      <c r="T104"/>
      <c r="U104"/>
      <c r="V104"/>
      <c r="W104"/>
      <c r="Z104" s="1">
        <f t="shared" si="5"/>
        <v>0</v>
      </c>
    </row>
    <row r="105" spans="1:26" ht="24.95" customHeight="1" x14ac:dyDescent="0.25">
      <c r="A105"/>
      <c r="B105"/>
      <c r="C105" t="s">
        <v>141</v>
      </c>
      <c r="D105" s="2" t="s">
        <v>142</v>
      </c>
      <c r="E105" s="2"/>
      <c r="F105" t="s">
        <v>128</v>
      </c>
      <c r="G105">
        <v>114.018</v>
      </c>
      <c r="H105">
        <v>0</v>
      </c>
      <c r="I105">
        <f t="shared" si="0"/>
        <v>0</v>
      </c>
      <c r="J105">
        <f t="shared" si="1"/>
        <v>0</v>
      </c>
      <c r="K105">
        <f t="shared" si="2"/>
        <v>0</v>
      </c>
      <c r="L105">
        <f t="shared" si="3"/>
        <v>0</v>
      </c>
      <c r="M105"/>
      <c r="N105">
        <v>0</v>
      </c>
      <c r="O105"/>
      <c r="P105"/>
      <c r="Q105"/>
      <c r="R105"/>
      <c r="S105">
        <f t="shared" si="4"/>
        <v>0</v>
      </c>
      <c r="T105"/>
      <c r="U105"/>
      <c r="V105"/>
      <c r="W105"/>
      <c r="Z105" s="1">
        <f t="shared" si="5"/>
        <v>0</v>
      </c>
    </row>
    <row r="106" spans="1:26" ht="24.95" customHeight="1" x14ac:dyDescent="0.25">
      <c r="A106"/>
      <c r="B106"/>
      <c r="C106" t="s">
        <v>143</v>
      </c>
      <c r="D106" s="2" t="s">
        <v>144</v>
      </c>
      <c r="E106" s="2"/>
      <c r="F106" t="s">
        <v>128</v>
      </c>
      <c r="G106">
        <v>114.018</v>
      </c>
      <c r="H106">
        <v>0</v>
      </c>
      <c r="I106">
        <f t="shared" si="0"/>
        <v>0</v>
      </c>
      <c r="J106">
        <f t="shared" si="1"/>
        <v>0</v>
      </c>
      <c r="K106">
        <f t="shared" si="2"/>
        <v>0</v>
      </c>
      <c r="L106">
        <f t="shared" si="3"/>
        <v>0</v>
      </c>
      <c r="M106"/>
      <c r="N106">
        <v>0</v>
      </c>
      <c r="O106"/>
      <c r="P106"/>
      <c r="Q106"/>
      <c r="R106"/>
      <c r="S106">
        <f t="shared" si="4"/>
        <v>0</v>
      </c>
      <c r="T106"/>
      <c r="U106"/>
      <c r="V106"/>
      <c r="W106"/>
      <c r="Z106" s="1">
        <f t="shared" si="5"/>
        <v>0</v>
      </c>
    </row>
    <row r="107" spans="1:26" ht="24.95" customHeight="1" x14ac:dyDescent="0.25">
      <c r="A107"/>
      <c r="B107"/>
      <c r="C107" t="s">
        <v>147</v>
      </c>
      <c r="D107" s="2" t="s">
        <v>148</v>
      </c>
      <c r="E107" s="2"/>
      <c r="F107" t="s">
        <v>149</v>
      </c>
      <c r="G107">
        <v>205.232</v>
      </c>
      <c r="H107">
        <v>0</v>
      </c>
      <c r="I107">
        <f t="shared" si="0"/>
        <v>0</v>
      </c>
      <c r="J107">
        <f t="shared" si="1"/>
        <v>0</v>
      </c>
      <c r="K107">
        <f t="shared" si="2"/>
        <v>0</v>
      </c>
      <c r="L107">
        <f t="shared" si="3"/>
        <v>0</v>
      </c>
      <c r="M107"/>
      <c r="N107">
        <v>0</v>
      </c>
      <c r="O107"/>
      <c r="P107"/>
      <c r="Q107"/>
      <c r="R107"/>
      <c r="S107">
        <f t="shared" si="4"/>
        <v>0</v>
      </c>
      <c r="T107"/>
      <c r="U107"/>
      <c r="V107"/>
      <c r="W107"/>
      <c r="Z107" s="1">
        <f t="shared" si="5"/>
        <v>0</v>
      </c>
    </row>
    <row r="108" spans="1:26" x14ac:dyDescent="0.25">
      <c r="A108"/>
      <c r="B108"/>
      <c r="C108">
        <v>1</v>
      </c>
      <c r="D108" s="2" t="s">
        <v>86</v>
      </c>
      <c r="E108" s="2"/>
      <c r="F108"/>
      <c r="G108"/>
      <c r="H108"/>
      <c r="I108">
        <f>ROUND((SUM(I95:I107))/1,2)</f>
        <v>0</v>
      </c>
      <c r="J108"/>
      <c r="K108"/>
      <c r="L108">
        <f>ROUND((SUM(L95:L107))/1,2)</f>
        <v>0</v>
      </c>
      <c r="M108">
        <f>ROUND((SUM(M95:M107))/1,2)</f>
        <v>0</v>
      </c>
      <c r="N108"/>
      <c r="O108"/>
      <c r="P108"/>
      <c r="Q108"/>
      <c r="R108"/>
      <c r="S108">
        <f>ROUND((SUM(S95:S107))/1,2)</f>
        <v>0</v>
      </c>
      <c r="T108"/>
      <c r="U108"/>
      <c r="V108">
        <f>ROUND((SUM(V95:V107))/1,2)</f>
        <v>0</v>
      </c>
      <c r="W108"/>
      <c r="X108"/>
      <c r="Y108"/>
      <c r="Z108"/>
    </row>
    <row r="109" spans="1:26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6" x14ac:dyDescent="0.25">
      <c r="A110"/>
      <c r="B110"/>
      <c r="C110">
        <v>2</v>
      </c>
      <c r="D110" s="2" t="s">
        <v>87</v>
      </c>
      <c r="E110" s="2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:26" ht="24.95" customHeight="1" x14ac:dyDescent="0.25">
      <c r="A111"/>
      <c r="B111"/>
      <c r="C111" t="s">
        <v>2019</v>
      </c>
      <c r="D111" s="2" t="s">
        <v>2020</v>
      </c>
      <c r="E111" s="2"/>
      <c r="F111" t="s">
        <v>125</v>
      </c>
      <c r="G111">
        <v>103.35</v>
      </c>
      <c r="H111">
        <v>0</v>
      </c>
      <c r="I111">
        <f t="shared" ref="I111:I119" si="6">ROUND(G111*(H111),2)</f>
        <v>0</v>
      </c>
      <c r="J111">
        <f t="shared" ref="J111:J119" si="7">ROUND(G111*(N111),2)</f>
        <v>0</v>
      </c>
      <c r="K111">
        <f t="shared" ref="K111:K119" si="8">ROUND(G111*(O111),2)</f>
        <v>0</v>
      </c>
      <c r="L111">
        <f t="shared" ref="L111:L119" si="9">ROUND(G111*(H111),2)</f>
        <v>0</v>
      </c>
      <c r="M111"/>
      <c r="N111">
        <v>0</v>
      </c>
      <c r="O111"/>
      <c r="P111"/>
      <c r="Q111"/>
      <c r="R111"/>
      <c r="S111">
        <f t="shared" ref="S111:S119" si="10">ROUND(G111*(P111),3)</f>
        <v>0</v>
      </c>
      <c r="T111"/>
      <c r="U111"/>
      <c r="V111"/>
      <c r="W111"/>
      <c r="Z111" s="1">
        <f t="shared" ref="Z111:Z119" si="11">0.058844*POWER(I111,0.952797)</f>
        <v>0</v>
      </c>
    </row>
    <row r="112" spans="1:26" ht="24.95" customHeight="1" x14ac:dyDescent="0.25">
      <c r="A112"/>
      <c r="B112"/>
      <c r="C112" t="s">
        <v>2021</v>
      </c>
      <c r="D112" s="2" t="s">
        <v>2022</v>
      </c>
      <c r="E112" s="2"/>
      <c r="F112" t="s">
        <v>128</v>
      </c>
      <c r="G112">
        <v>20.67</v>
      </c>
      <c r="H112">
        <v>0</v>
      </c>
      <c r="I112">
        <f t="shared" si="6"/>
        <v>0</v>
      </c>
      <c r="J112">
        <f t="shared" si="7"/>
        <v>0</v>
      </c>
      <c r="K112">
        <f t="shared" si="8"/>
        <v>0</v>
      </c>
      <c r="L112">
        <f t="shared" si="9"/>
        <v>0</v>
      </c>
      <c r="M112"/>
      <c r="N112">
        <v>0</v>
      </c>
      <c r="O112"/>
      <c r="P112">
        <v>2.0659999999999998</v>
      </c>
      <c r="Q112"/>
      <c r="R112">
        <v>2.0659999999999998</v>
      </c>
      <c r="S112">
        <f t="shared" si="10"/>
        <v>42.704000000000001</v>
      </c>
      <c r="T112"/>
      <c r="U112"/>
      <c r="V112"/>
      <c r="W112"/>
      <c r="Z112" s="1">
        <f t="shared" si="11"/>
        <v>0</v>
      </c>
    </row>
    <row r="113" spans="1:26" ht="24.95" customHeight="1" x14ac:dyDescent="0.25">
      <c r="A113"/>
      <c r="B113"/>
      <c r="C113" t="s">
        <v>1365</v>
      </c>
      <c r="D113" s="2" t="s">
        <v>153</v>
      </c>
      <c r="E113" s="2"/>
      <c r="F113" t="s">
        <v>128</v>
      </c>
      <c r="G113">
        <v>13.08</v>
      </c>
      <c r="H113">
        <v>0</v>
      </c>
      <c r="I113">
        <f t="shared" si="6"/>
        <v>0</v>
      </c>
      <c r="J113">
        <f t="shared" si="7"/>
        <v>0</v>
      </c>
      <c r="K113">
        <f t="shared" si="8"/>
        <v>0</v>
      </c>
      <c r="L113">
        <f t="shared" si="9"/>
        <v>0</v>
      </c>
      <c r="M113"/>
      <c r="N113">
        <v>0</v>
      </c>
      <c r="O113"/>
      <c r="P113"/>
      <c r="Q113"/>
      <c r="R113"/>
      <c r="S113">
        <f t="shared" si="10"/>
        <v>0</v>
      </c>
      <c r="T113"/>
      <c r="U113"/>
      <c r="V113"/>
      <c r="W113"/>
      <c r="Z113" s="1">
        <f t="shared" si="11"/>
        <v>0</v>
      </c>
    </row>
    <row r="114" spans="1:26" ht="24.95" customHeight="1" x14ac:dyDescent="0.25">
      <c r="A114"/>
      <c r="B114"/>
      <c r="C114" t="s">
        <v>154</v>
      </c>
      <c r="D114" s="2" t="s">
        <v>155</v>
      </c>
      <c r="E114" s="2"/>
      <c r="F114" t="s">
        <v>128</v>
      </c>
      <c r="G114">
        <v>15.503</v>
      </c>
      <c r="H114">
        <v>0</v>
      </c>
      <c r="I114">
        <f t="shared" si="6"/>
        <v>0</v>
      </c>
      <c r="J114">
        <f t="shared" si="7"/>
        <v>0</v>
      </c>
      <c r="K114">
        <f t="shared" si="8"/>
        <v>0</v>
      </c>
      <c r="L114">
        <f t="shared" si="9"/>
        <v>0</v>
      </c>
      <c r="M114"/>
      <c r="N114">
        <v>0</v>
      </c>
      <c r="O114"/>
      <c r="P114">
        <v>2.2121499999999998</v>
      </c>
      <c r="Q114"/>
      <c r="R114">
        <v>2.2121499999999998</v>
      </c>
      <c r="S114">
        <f t="shared" si="10"/>
        <v>34.295000000000002</v>
      </c>
      <c r="T114"/>
      <c r="U114"/>
      <c r="V114"/>
      <c r="W114"/>
      <c r="Z114" s="1">
        <f t="shared" si="11"/>
        <v>0</v>
      </c>
    </row>
    <row r="115" spans="1:26" ht="24.95" customHeight="1" x14ac:dyDescent="0.25">
      <c r="A115"/>
      <c r="B115"/>
      <c r="C115" t="s">
        <v>156</v>
      </c>
      <c r="D115" s="2" t="s">
        <v>157</v>
      </c>
      <c r="E115" s="2"/>
      <c r="F115" t="s">
        <v>125</v>
      </c>
      <c r="G115">
        <v>9.92</v>
      </c>
      <c r="H115">
        <v>0</v>
      </c>
      <c r="I115">
        <f t="shared" si="6"/>
        <v>0</v>
      </c>
      <c r="J115">
        <f t="shared" si="7"/>
        <v>0</v>
      </c>
      <c r="K115">
        <f t="shared" si="8"/>
        <v>0</v>
      </c>
      <c r="L115">
        <f t="shared" si="9"/>
        <v>0</v>
      </c>
      <c r="M115"/>
      <c r="N115">
        <v>0</v>
      </c>
      <c r="O115"/>
      <c r="P115">
        <v>6.7000000000000002E-4</v>
      </c>
      <c r="Q115"/>
      <c r="R115">
        <v>6.7000000000000002E-4</v>
      </c>
      <c r="S115">
        <f t="shared" si="10"/>
        <v>7.0000000000000001E-3</v>
      </c>
      <c r="T115"/>
      <c r="U115"/>
      <c r="V115"/>
      <c r="W115"/>
      <c r="Z115" s="1">
        <f t="shared" si="11"/>
        <v>0</v>
      </c>
    </row>
    <row r="116" spans="1:26" ht="24.95" customHeight="1" x14ac:dyDescent="0.25">
      <c r="A116"/>
      <c r="B116"/>
      <c r="C116" t="s">
        <v>158</v>
      </c>
      <c r="D116" s="2" t="s">
        <v>159</v>
      </c>
      <c r="E116" s="2"/>
      <c r="F116" t="s">
        <v>125</v>
      </c>
      <c r="G116">
        <v>9.92</v>
      </c>
      <c r="H116">
        <v>0</v>
      </c>
      <c r="I116">
        <f t="shared" si="6"/>
        <v>0</v>
      </c>
      <c r="J116">
        <f t="shared" si="7"/>
        <v>0</v>
      </c>
      <c r="K116">
        <f t="shared" si="8"/>
        <v>0</v>
      </c>
      <c r="L116">
        <f t="shared" si="9"/>
        <v>0</v>
      </c>
      <c r="M116"/>
      <c r="N116">
        <v>0</v>
      </c>
      <c r="O116"/>
      <c r="P116"/>
      <c r="Q116"/>
      <c r="R116"/>
      <c r="S116">
        <f t="shared" si="10"/>
        <v>0</v>
      </c>
      <c r="T116"/>
      <c r="U116"/>
      <c r="V116"/>
      <c r="W116"/>
      <c r="Z116" s="1">
        <f t="shared" si="11"/>
        <v>0</v>
      </c>
    </row>
    <row r="117" spans="1:26" ht="24.95" customHeight="1" x14ac:dyDescent="0.25">
      <c r="A117"/>
      <c r="B117"/>
      <c r="C117" t="s">
        <v>160</v>
      </c>
      <c r="D117" s="2" t="s">
        <v>161</v>
      </c>
      <c r="E117" s="2"/>
      <c r="F117" t="s">
        <v>149</v>
      </c>
      <c r="G117">
        <v>4.1920000000000002</v>
      </c>
      <c r="H117">
        <v>0</v>
      </c>
      <c r="I117">
        <f t="shared" si="6"/>
        <v>0</v>
      </c>
      <c r="J117">
        <f t="shared" si="7"/>
        <v>0</v>
      </c>
      <c r="K117">
        <f t="shared" si="8"/>
        <v>0</v>
      </c>
      <c r="L117">
        <f t="shared" si="9"/>
        <v>0</v>
      </c>
      <c r="M117"/>
      <c r="N117">
        <v>0</v>
      </c>
      <c r="O117"/>
      <c r="P117">
        <v>1.20296</v>
      </c>
      <c r="Q117"/>
      <c r="R117">
        <v>1.20296</v>
      </c>
      <c r="S117">
        <f t="shared" si="10"/>
        <v>5.0430000000000001</v>
      </c>
      <c r="T117"/>
      <c r="U117"/>
      <c r="V117"/>
      <c r="W117"/>
      <c r="Z117" s="1">
        <f t="shared" si="11"/>
        <v>0</v>
      </c>
    </row>
    <row r="118" spans="1:26" ht="24.95" customHeight="1" x14ac:dyDescent="0.25">
      <c r="A118"/>
      <c r="B118"/>
      <c r="C118" t="s">
        <v>162</v>
      </c>
      <c r="D118" s="2" t="s">
        <v>163</v>
      </c>
      <c r="E118" s="2"/>
      <c r="F118" t="s">
        <v>128</v>
      </c>
      <c r="G118">
        <v>16.47</v>
      </c>
      <c r="H118">
        <v>0</v>
      </c>
      <c r="I118">
        <f t="shared" si="6"/>
        <v>0</v>
      </c>
      <c r="J118">
        <f t="shared" si="7"/>
        <v>0</v>
      </c>
      <c r="K118">
        <f t="shared" si="8"/>
        <v>0</v>
      </c>
      <c r="L118">
        <f t="shared" si="9"/>
        <v>0</v>
      </c>
      <c r="M118"/>
      <c r="N118">
        <v>0</v>
      </c>
      <c r="O118"/>
      <c r="P118">
        <v>2.2121499999999998</v>
      </c>
      <c r="Q118"/>
      <c r="R118">
        <v>2.2121499999999998</v>
      </c>
      <c r="S118">
        <f t="shared" si="10"/>
        <v>36.433999999999997</v>
      </c>
      <c r="T118"/>
      <c r="U118"/>
      <c r="V118"/>
      <c r="W118"/>
      <c r="Z118" s="1">
        <f t="shared" si="11"/>
        <v>0</v>
      </c>
    </row>
    <row r="119" spans="1:26" ht="24.95" customHeight="1" x14ac:dyDescent="0.25">
      <c r="A119"/>
      <c r="B119"/>
      <c r="C119" t="s">
        <v>164</v>
      </c>
      <c r="D119" s="2" t="s">
        <v>165</v>
      </c>
      <c r="E119" s="2"/>
      <c r="F119" t="s">
        <v>149</v>
      </c>
      <c r="G119">
        <v>1.647</v>
      </c>
      <c r="H119">
        <v>0</v>
      </c>
      <c r="I119">
        <f t="shared" si="6"/>
        <v>0</v>
      </c>
      <c r="J119">
        <f t="shared" si="7"/>
        <v>0</v>
      </c>
      <c r="K119">
        <f t="shared" si="8"/>
        <v>0</v>
      </c>
      <c r="L119">
        <f t="shared" si="9"/>
        <v>0</v>
      </c>
      <c r="M119"/>
      <c r="N119">
        <v>0</v>
      </c>
      <c r="O119"/>
      <c r="P119">
        <v>1.13453</v>
      </c>
      <c r="Q119"/>
      <c r="R119">
        <v>1.13453</v>
      </c>
      <c r="S119">
        <f t="shared" si="10"/>
        <v>1.869</v>
      </c>
      <c r="T119"/>
      <c r="U119"/>
      <c r="V119"/>
      <c r="W119"/>
      <c r="Z119" s="1">
        <f t="shared" si="11"/>
        <v>0</v>
      </c>
    </row>
    <row r="120" spans="1:26" x14ac:dyDescent="0.25">
      <c r="A120"/>
      <c r="B120"/>
      <c r="C120">
        <v>2</v>
      </c>
      <c r="D120" s="2" t="s">
        <v>87</v>
      </c>
      <c r="E120" s="2"/>
      <c r="F120"/>
      <c r="G120"/>
      <c r="H120"/>
      <c r="I120">
        <f>ROUND((SUM(I110:I119))/1,2)</f>
        <v>0</v>
      </c>
      <c r="J120"/>
      <c r="K120"/>
      <c r="L120">
        <f>ROUND((SUM(L110:L119))/1,2)</f>
        <v>0</v>
      </c>
      <c r="M120">
        <f>ROUND((SUM(M110:M119))/1,2)</f>
        <v>0</v>
      </c>
      <c r="N120"/>
      <c r="O120"/>
      <c r="P120"/>
      <c r="Q120"/>
      <c r="R120"/>
      <c r="S120">
        <f>ROUND((SUM(S110:S119))/1,2)</f>
        <v>120.35</v>
      </c>
      <c r="T120"/>
      <c r="U120"/>
      <c r="V120">
        <f>ROUND((SUM(V110:V119))/1,2)</f>
        <v>0</v>
      </c>
      <c r="W120"/>
      <c r="X120"/>
      <c r="Y120"/>
      <c r="Z120"/>
    </row>
    <row r="121" spans="1:26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6" x14ac:dyDescent="0.25">
      <c r="A122"/>
      <c r="B122"/>
      <c r="C122">
        <v>3</v>
      </c>
      <c r="D122" s="2" t="s">
        <v>88</v>
      </c>
      <c r="E122" s="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</row>
    <row r="123" spans="1:26" ht="24.95" customHeight="1" x14ac:dyDescent="0.25">
      <c r="A123"/>
      <c r="B123"/>
      <c r="C123" t="s">
        <v>2023</v>
      </c>
      <c r="D123" s="2" t="s">
        <v>2024</v>
      </c>
      <c r="E123" s="2"/>
      <c r="F123" t="s">
        <v>128</v>
      </c>
      <c r="G123">
        <v>25.684999999999999</v>
      </c>
      <c r="H123">
        <v>0</v>
      </c>
      <c r="I123">
        <f t="shared" ref="I123:I128" si="12">ROUND(G123*(H123),2)</f>
        <v>0</v>
      </c>
      <c r="J123">
        <f t="shared" ref="J123:J128" si="13">ROUND(G123*(N123),2)</f>
        <v>0</v>
      </c>
      <c r="K123">
        <f t="shared" ref="K123:K128" si="14">ROUND(G123*(O123),2)</f>
        <v>0</v>
      </c>
      <c r="L123">
        <f t="shared" ref="L123:L128" si="15">ROUND(G123*(H123),2)</f>
        <v>0</v>
      </c>
      <c r="M123"/>
      <c r="N123">
        <v>0</v>
      </c>
      <c r="O123"/>
      <c r="P123"/>
      <c r="Q123"/>
      <c r="R123"/>
      <c r="S123">
        <f t="shared" ref="S123:S128" si="16">ROUND(G123*(P123),3)</f>
        <v>0</v>
      </c>
      <c r="T123"/>
      <c r="U123"/>
      <c r="V123"/>
      <c r="W123"/>
      <c r="Z123" s="1">
        <f t="shared" ref="Z123:Z128" si="17">0.058844*POWER(I123,0.952797)</f>
        <v>0</v>
      </c>
    </row>
    <row r="124" spans="1:26" ht="24.95" customHeight="1" x14ac:dyDescent="0.25">
      <c r="A124"/>
      <c r="B124"/>
      <c r="C124" t="s">
        <v>2025</v>
      </c>
      <c r="D124" s="2" t="s">
        <v>2026</v>
      </c>
      <c r="E124" s="2"/>
      <c r="F124" t="s">
        <v>128</v>
      </c>
      <c r="G124">
        <v>6.3</v>
      </c>
      <c r="H124">
        <v>0</v>
      </c>
      <c r="I124">
        <f t="shared" si="12"/>
        <v>0</v>
      </c>
      <c r="J124">
        <f t="shared" si="13"/>
        <v>0</v>
      </c>
      <c r="K124">
        <f t="shared" si="14"/>
        <v>0</v>
      </c>
      <c r="L124">
        <f t="shared" si="15"/>
        <v>0</v>
      </c>
      <c r="M124"/>
      <c r="N124">
        <v>0</v>
      </c>
      <c r="O124"/>
      <c r="P124"/>
      <c r="Q124"/>
      <c r="R124"/>
      <c r="S124">
        <f t="shared" si="16"/>
        <v>0</v>
      </c>
      <c r="T124"/>
      <c r="U124"/>
      <c r="V124"/>
      <c r="W124"/>
      <c r="Z124" s="1">
        <f t="shared" si="17"/>
        <v>0</v>
      </c>
    </row>
    <row r="125" spans="1:26" ht="24.95" customHeight="1" x14ac:dyDescent="0.25">
      <c r="A125"/>
      <c r="B125"/>
      <c r="C125" t="s">
        <v>2027</v>
      </c>
      <c r="D125" s="2" t="s">
        <v>2028</v>
      </c>
      <c r="E125" s="2"/>
      <c r="F125" t="s">
        <v>128</v>
      </c>
      <c r="G125">
        <v>6.6580000000000004</v>
      </c>
      <c r="H125">
        <v>0</v>
      </c>
      <c r="I125">
        <f t="shared" si="12"/>
        <v>0</v>
      </c>
      <c r="J125">
        <f t="shared" si="13"/>
        <v>0</v>
      </c>
      <c r="K125">
        <f t="shared" si="14"/>
        <v>0</v>
      </c>
      <c r="L125">
        <f t="shared" si="15"/>
        <v>0</v>
      </c>
      <c r="M125"/>
      <c r="N125">
        <v>0</v>
      </c>
      <c r="O125"/>
      <c r="P125"/>
      <c r="Q125"/>
      <c r="R125"/>
      <c r="S125">
        <f t="shared" si="16"/>
        <v>0</v>
      </c>
      <c r="T125"/>
      <c r="U125"/>
      <c r="V125"/>
      <c r="W125"/>
      <c r="Z125" s="1">
        <f t="shared" si="17"/>
        <v>0</v>
      </c>
    </row>
    <row r="126" spans="1:26" ht="24.95" customHeight="1" x14ac:dyDescent="0.25">
      <c r="A126"/>
      <c r="B126"/>
      <c r="C126" t="s">
        <v>2029</v>
      </c>
      <c r="D126" s="2" t="s">
        <v>2030</v>
      </c>
      <c r="E126" s="2"/>
      <c r="F126" t="s">
        <v>128</v>
      </c>
      <c r="G126">
        <v>19</v>
      </c>
      <c r="H126">
        <v>0</v>
      </c>
      <c r="I126">
        <f t="shared" si="12"/>
        <v>0</v>
      </c>
      <c r="J126">
        <f t="shared" si="13"/>
        <v>0</v>
      </c>
      <c r="K126">
        <f t="shared" si="14"/>
        <v>0</v>
      </c>
      <c r="L126">
        <f t="shared" si="15"/>
        <v>0</v>
      </c>
      <c r="M126"/>
      <c r="N126">
        <v>0</v>
      </c>
      <c r="O126"/>
      <c r="P126"/>
      <c r="Q126"/>
      <c r="R126"/>
      <c r="S126">
        <f t="shared" si="16"/>
        <v>0</v>
      </c>
      <c r="T126"/>
      <c r="U126"/>
      <c r="V126"/>
      <c r="W126"/>
      <c r="Z126" s="1">
        <f t="shared" si="17"/>
        <v>0</v>
      </c>
    </row>
    <row r="127" spans="1:26" ht="24.95" customHeight="1" x14ac:dyDescent="0.25">
      <c r="A127"/>
      <c r="B127"/>
      <c r="C127" t="s">
        <v>2031</v>
      </c>
      <c r="D127" s="2" t="s">
        <v>2032</v>
      </c>
      <c r="E127" s="2"/>
      <c r="F127" t="s">
        <v>128</v>
      </c>
      <c r="G127">
        <v>6.3</v>
      </c>
      <c r="H127">
        <v>0</v>
      </c>
      <c r="I127">
        <f t="shared" si="12"/>
        <v>0</v>
      </c>
      <c r="J127">
        <f t="shared" si="13"/>
        <v>0</v>
      </c>
      <c r="K127">
        <f t="shared" si="14"/>
        <v>0</v>
      </c>
      <c r="L127">
        <f t="shared" si="15"/>
        <v>0</v>
      </c>
      <c r="M127"/>
      <c r="N127">
        <v>0</v>
      </c>
      <c r="O127"/>
      <c r="P127"/>
      <c r="Q127"/>
      <c r="R127"/>
      <c r="S127">
        <f t="shared" si="16"/>
        <v>0</v>
      </c>
      <c r="T127"/>
      <c r="U127"/>
      <c r="V127"/>
      <c r="W127"/>
      <c r="Z127" s="1">
        <f t="shared" si="17"/>
        <v>0</v>
      </c>
    </row>
    <row r="128" spans="1:26" ht="24.95" customHeight="1" x14ac:dyDescent="0.25">
      <c r="A128"/>
      <c r="B128"/>
      <c r="C128" t="s">
        <v>2033</v>
      </c>
      <c r="D128" s="2" t="s">
        <v>2034</v>
      </c>
      <c r="E128" s="2"/>
      <c r="F128" t="s">
        <v>2035</v>
      </c>
      <c r="G128">
        <v>1</v>
      </c>
      <c r="H128">
        <v>0</v>
      </c>
      <c r="I128">
        <f t="shared" si="12"/>
        <v>0</v>
      </c>
      <c r="J128">
        <f t="shared" si="13"/>
        <v>0</v>
      </c>
      <c r="K128">
        <f t="shared" si="14"/>
        <v>0</v>
      </c>
      <c r="L128">
        <f t="shared" si="15"/>
        <v>0</v>
      </c>
      <c r="M128"/>
      <c r="N128">
        <v>0</v>
      </c>
      <c r="O128"/>
      <c r="P128"/>
      <c r="Q128"/>
      <c r="R128"/>
      <c r="S128">
        <f t="shared" si="16"/>
        <v>0</v>
      </c>
      <c r="T128"/>
      <c r="U128"/>
      <c r="V128"/>
      <c r="W128"/>
      <c r="Z128" s="1">
        <f t="shared" si="17"/>
        <v>0</v>
      </c>
    </row>
    <row r="129" spans="1:26" x14ac:dyDescent="0.25">
      <c r="A129"/>
      <c r="B129"/>
      <c r="C129">
        <v>3</v>
      </c>
      <c r="D129" s="2" t="s">
        <v>88</v>
      </c>
      <c r="E129" s="2"/>
      <c r="F129"/>
      <c r="G129"/>
      <c r="H129"/>
      <c r="I129">
        <f>ROUND((SUM(I122:I128))/1,2)</f>
        <v>0</v>
      </c>
      <c r="J129"/>
      <c r="K129"/>
      <c r="L129">
        <f>ROUND((SUM(L122:L128))/1,2)</f>
        <v>0</v>
      </c>
      <c r="M129">
        <f>ROUND((SUM(M122:M128))/1,2)</f>
        <v>0</v>
      </c>
      <c r="N129"/>
      <c r="O129"/>
      <c r="P129"/>
      <c r="Q129"/>
      <c r="R129"/>
      <c r="S129">
        <f>ROUND((SUM(S122:S128))/1,2)</f>
        <v>0</v>
      </c>
      <c r="T129"/>
      <c r="U129"/>
      <c r="V129">
        <f>ROUND((SUM(V122:V128))/1,2)</f>
        <v>0</v>
      </c>
      <c r="W129"/>
      <c r="X129"/>
      <c r="Y129"/>
      <c r="Z129"/>
    </row>
    <row r="130" spans="1:26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6" x14ac:dyDescent="0.25">
      <c r="A131"/>
      <c r="B131"/>
      <c r="C131">
        <v>4</v>
      </c>
      <c r="D131" s="2" t="s">
        <v>89</v>
      </c>
      <c r="E131" s="2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</row>
    <row r="132" spans="1:26" ht="24.95" customHeight="1" x14ac:dyDescent="0.25">
      <c r="A132"/>
      <c r="B132"/>
      <c r="C132" t="s">
        <v>2036</v>
      </c>
      <c r="D132" s="2" t="s">
        <v>2037</v>
      </c>
      <c r="E132" s="2"/>
      <c r="F132" t="s">
        <v>125</v>
      </c>
      <c r="G132">
        <v>85</v>
      </c>
      <c r="H132">
        <v>0</v>
      </c>
      <c r="I132">
        <f>ROUND(G132*(H132),2)</f>
        <v>0</v>
      </c>
      <c r="J132">
        <f>ROUND(G132*(N132),2)</f>
        <v>0</v>
      </c>
      <c r="K132">
        <f>ROUND(G132*(O132),2)</f>
        <v>0</v>
      </c>
      <c r="L132">
        <f>ROUND(G132*(H132),2)</f>
        <v>0</v>
      </c>
      <c r="M132"/>
      <c r="N132">
        <v>0</v>
      </c>
      <c r="O132"/>
      <c r="P132"/>
      <c r="Q132"/>
      <c r="R132"/>
      <c r="S132">
        <f>ROUND(G132*(P132),3)</f>
        <v>0</v>
      </c>
      <c r="T132"/>
      <c r="U132"/>
      <c r="V132"/>
      <c r="W132"/>
      <c r="Z132" s="1">
        <f>0.058844*POWER(I132,0.952797)</f>
        <v>0</v>
      </c>
    </row>
    <row r="133" spans="1:26" ht="24.95" customHeight="1" x14ac:dyDescent="0.25">
      <c r="A133"/>
      <c r="B133"/>
      <c r="C133" t="s">
        <v>2038</v>
      </c>
      <c r="D133" s="2" t="s">
        <v>2039</v>
      </c>
      <c r="E133" s="2"/>
      <c r="F133" t="s">
        <v>128</v>
      </c>
      <c r="G133">
        <v>18.603000000000002</v>
      </c>
      <c r="H133">
        <v>0</v>
      </c>
      <c r="I133">
        <f>ROUND(G133*(H133),2)</f>
        <v>0</v>
      </c>
      <c r="J133">
        <f>ROUND(G133*(N133),2)</f>
        <v>0</v>
      </c>
      <c r="K133">
        <f>ROUND(G133*(O133),2)</f>
        <v>0</v>
      </c>
      <c r="L133">
        <f>ROUND(G133*(H133),2)</f>
        <v>0</v>
      </c>
      <c r="M133"/>
      <c r="N133">
        <v>0</v>
      </c>
      <c r="O133"/>
      <c r="P133"/>
      <c r="Q133"/>
      <c r="R133"/>
      <c r="S133">
        <f>ROUND(G133*(P133),3)</f>
        <v>0</v>
      </c>
      <c r="T133"/>
      <c r="U133"/>
      <c r="V133"/>
      <c r="W133"/>
      <c r="Z133" s="1">
        <f>0.058844*POWER(I133,0.952797)</f>
        <v>0</v>
      </c>
    </row>
    <row r="134" spans="1:26" ht="24.95" customHeight="1" x14ac:dyDescent="0.25">
      <c r="A134"/>
      <c r="B134"/>
      <c r="C134" t="s">
        <v>187</v>
      </c>
      <c r="D134" s="2" t="s">
        <v>188</v>
      </c>
      <c r="E134" s="2"/>
      <c r="F134" t="s">
        <v>125</v>
      </c>
      <c r="G134">
        <v>104</v>
      </c>
      <c r="H134">
        <v>0</v>
      </c>
      <c r="I134">
        <f>ROUND(G134*(H134),2)</f>
        <v>0</v>
      </c>
      <c r="J134">
        <f>ROUND(G134*(N134),2)</f>
        <v>0</v>
      </c>
      <c r="K134">
        <f>ROUND(G134*(O134),2)</f>
        <v>0</v>
      </c>
      <c r="L134">
        <f>ROUND(G134*(H134),2)</f>
        <v>0</v>
      </c>
      <c r="M134"/>
      <c r="N134">
        <v>0</v>
      </c>
      <c r="O134"/>
      <c r="P134">
        <v>3.8700000000000002E-3</v>
      </c>
      <c r="Q134"/>
      <c r="R134">
        <v>3.8700000000000002E-3</v>
      </c>
      <c r="S134">
        <f>ROUND(G134*(P134),3)</f>
        <v>0.40200000000000002</v>
      </c>
      <c r="T134"/>
      <c r="U134"/>
      <c r="V134"/>
      <c r="W134"/>
      <c r="Z134" s="1">
        <f>0.058844*POWER(I134,0.952797)</f>
        <v>0</v>
      </c>
    </row>
    <row r="135" spans="1:26" ht="24.95" customHeight="1" x14ac:dyDescent="0.25">
      <c r="A135"/>
      <c r="B135"/>
      <c r="C135" t="s">
        <v>189</v>
      </c>
      <c r="D135" s="2" t="s">
        <v>190</v>
      </c>
      <c r="E135" s="2"/>
      <c r="F135" t="s">
        <v>125</v>
      </c>
      <c r="G135">
        <v>104</v>
      </c>
      <c r="H135">
        <v>0</v>
      </c>
      <c r="I135">
        <f>ROUND(G135*(H135),2)</f>
        <v>0</v>
      </c>
      <c r="J135">
        <f>ROUND(G135*(N135),2)</f>
        <v>0</v>
      </c>
      <c r="K135">
        <f>ROUND(G135*(O135),2)</f>
        <v>0</v>
      </c>
      <c r="L135">
        <f>ROUND(G135*(H135),2)</f>
        <v>0</v>
      </c>
      <c r="M135"/>
      <c r="N135">
        <v>0</v>
      </c>
      <c r="O135"/>
      <c r="P135"/>
      <c r="Q135"/>
      <c r="R135"/>
      <c r="S135">
        <f>ROUND(G135*(P135),3)</f>
        <v>0</v>
      </c>
      <c r="T135"/>
      <c r="U135"/>
      <c r="V135"/>
      <c r="W135"/>
      <c r="Z135" s="1">
        <f>0.058844*POWER(I135,0.952797)</f>
        <v>0</v>
      </c>
    </row>
    <row r="136" spans="1:26" ht="24.95" customHeight="1" x14ac:dyDescent="0.25">
      <c r="A136"/>
      <c r="B136"/>
      <c r="C136" t="s">
        <v>191</v>
      </c>
      <c r="D136" s="2" t="s">
        <v>192</v>
      </c>
      <c r="E136" s="2"/>
      <c r="F136" t="s">
        <v>149</v>
      </c>
      <c r="G136">
        <v>1.6739999999999999</v>
      </c>
      <c r="H136">
        <v>0</v>
      </c>
      <c r="I136">
        <f>ROUND(G136*(H136),2)</f>
        <v>0</v>
      </c>
      <c r="J136">
        <f>ROUND(G136*(N136),2)</f>
        <v>0</v>
      </c>
      <c r="K136">
        <f>ROUND(G136*(O136),2)</f>
        <v>0</v>
      </c>
      <c r="L136">
        <f>ROUND(G136*(H136),2)</f>
        <v>0</v>
      </c>
      <c r="M136"/>
      <c r="N136">
        <v>0</v>
      </c>
      <c r="O136"/>
      <c r="P136">
        <v>1.20296</v>
      </c>
      <c r="Q136"/>
      <c r="R136">
        <v>1.20296</v>
      </c>
      <c r="S136">
        <f>ROUND(G136*(P136),3)</f>
        <v>2.0139999999999998</v>
      </c>
      <c r="T136"/>
      <c r="U136"/>
      <c r="V136"/>
      <c r="W136"/>
      <c r="Z136" s="1">
        <f>0.058844*POWER(I136,0.952797)</f>
        <v>0</v>
      </c>
    </row>
    <row r="137" spans="1:26" x14ac:dyDescent="0.25">
      <c r="A137"/>
      <c r="B137"/>
      <c r="C137">
        <v>4</v>
      </c>
      <c r="D137" s="2" t="s">
        <v>89</v>
      </c>
      <c r="E137" s="2"/>
      <c r="F137"/>
      <c r="G137"/>
      <c r="H137"/>
      <c r="I137">
        <f>ROUND((SUM(I131:I136))/1,2)</f>
        <v>0</v>
      </c>
      <c r="J137"/>
      <c r="K137"/>
      <c r="L137">
        <f>ROUND((SUM(L131:L136))/1,2)</f>
        <v>0</v>
      </c>
      <c r="M137">
        <f>ROUND((SUM(M131:M136))/1,2)</f>
        <v>0</v>
      </c>
      <c r="N137"/>
      <c r="O137"/>
      <c r="P137"/>
      <c r="Q137"/>
      <c r="R137"/>
      <c r="S137">
        <f>ROUND((SUM(S131:S136))/1,2)</f>
        <v>2.42</v>
      </c>
      <c r="T137"/>
      <c r="U137"/>
      <c r="V137">
        <f>ROUND((SUM(V131:V136))/1,2)</f>
        <v>0</v>
      </c>
      <c r="W137"/>
      <c r="X137"/>
      <c r="Y137"/>
      <c r="Z137"/>
    </row>
    <row r="138" spans="1:26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6" x14ac:dyDescent="0.25">
      <c r="A139"/>
      <c r="B139"/>
      <c r="C139">
        <v>6</v>
      </c>
      <c r="D139" s="2" t="s">
        <v>90</v>
      </c>
      <c r="E139" s="2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</row>
    <row r="140" spans="1:26" ht="24.95" customHeight="1" x14ac:dyDescent="0.25">
      <c r="A140"/>
      <c r="B140"/>
      <c r="C140" t="s">
        <v>2040</v>
      </c>
      <c r="D140" s="2" t="s">
        <v>2041</v>
      </c>
      <c r="E140" s="2"/>
      <c r="F140" t="s">
        <v>218</v>
      </c>
      <c r="G140">
        <v>15</v>
      </c>
      <c r="H140">
        <v>0</v>
      </c>
      <c r="I140">
        <f t="shared" ref="I140:I152" si="18">ROUND(G140*(H140),2)</f>
        <v>0</v>
      </c>
      <c r="J140">
        <f t="shared" ref="J140:J152" si="19">ROUND(G140*(N140),2)</f>
        <v>0</v>
      </c>
      <c r="K140">
        <f t="shared" ref="K140:K152" si="20">ROUND(G140*(O140),2)</f>
        <v>0</v>
      </c>
      <c r="L140">
        <f t="shared" ref="L140:L152" si="21">ROUND(G140*(H140),2)</f>
        <v>0</v>
      </c>
      <c r="M140"/>
      <c r="N140">
        <v>0</v>
      </c>
      <c r="O140"/>
      <c r="P140">
        <v>3.7879999999999997E-2</v>
      </c>
      <c r="Q140"/>
      <c r="R140">
        <v>3.7879999999999997E-2</v>
      </c>
      <c r="S140">
        <f t="shared" ref="S140:S152" si="22">ROUND(G140*(P140),3)</f>
        <v>0.56799999999999995</v>
      </c>
      <c r="T140"/>
      <c r="U140"/>
      <c r="V140"/>
      <c r="W140"/>
      <c r="Z140" s="1">
        <f t="shared" ref="Z140:Z152" si="23">0.058844*POWER(I140,0.952797)</f>
        <v>0</v>
      </c>
    </row>
    <row r="141" spans="1:26" ht="24.95" customHeight="1" x14ac:dyDescent="0.25">
      <c r="A141"/>
      <c r="B141"/>
      <c r="C141" t="s">
        <v>2042</v>
      </c>
      <c r="D141" s="2" t="s">
        <v>2043</v>
      </c>
      <c r="E141" s="2"/>
      <c r="F141" t="s">
        <v>218</v>
      </c>
      <c r="G141">
        <v>48</v>
      </c>
      <c r="H141">
        <v>0</v>
      </c>
      <c r="I141">
        <f t="shared" si="18"/>
        <v>0</v>
      </c>
      <c r="J141">
        <f t="shared" si="19"/>
        <v>0</v>
      </c>
      <c r="K141">
        <f t="shared" si="20"/>
        <v>0</v>
      </c>
      <c r="L141">
        <f t="shared" si="21"/>
        <v>0</v>
      </c>
      <c r="M141"/>
      <c r="N141">
        <v>0</v>
      </c>
      <c r="O141"/>
      <c r="P141"/>
      <c r="Q141"/>
      <c r="R141"/>
      <c r="S141">
        <f t="shared" si="22"/>
        <v>0</v>
      </c>
      <c r="T141"/>
      <c r="U141"/>
      <c r="V141"/>
      <c r="W141"/>
      <c r="Z141" s="1">
        <f t="shared" si="23"/>
        <v>0</v>
      </c>
    </row>
    <row r="142" spans="1:26" ht="24.95" customHeight="1" x14ac:dyDescent="0.25">
      <c r="A142"/>
      <c r="B142"/>
      <c r="C142" t="s">
        <v>2044</v>
      </c>
      <c r="D142" s="2" t="s">
        <v>2045</v>
      </c>
      <c r="E142" s="2"/>
      <c r="F142" t="s">
        <v>125</v>
      </c>
      <c r="G142">
        <v>101.28</v>
      </c>
      <c r="H142">
        <v>0</v>
      </c>
      <c r="I142">
        <f t="shared" si="18"/>
        <v>0</v>
      </c>
      <c r="J142">
        <f t="shared" si="19"/>
        <v>0</v>
      </c>
      <c r="K142">
        <f t="shared" si="20"/>
        <v>0</v>
      </c>
      <c r="L142">
        <f t="shared" si="21"/>
        <v>0</v>
      </c>
      <c r="M142"/>
      <c r="N142">
        <v>0</v>
      </c>
      <c r="O142"/>
      <c r="P142"/>
      <c r="Q142"/>
      <c r="R142"/>
      <c r="S142">
        <f t="shared" si="22"/>
        <v>0</v>
      </c>
      <c r="T142"/>
      <c r="U142"/>
      <c r="V142"/>
      <c r="W142"/>
      <c r="Z142" s="1">
        <f t="shared" si="23"/>
        <v>0</v>
      </c>
    </row>
    <row r="143" spans="1:26" ht="24.95" customHeight="1" x14ac:dyDescent="0.25">
      <c r="A143"/>
      <c r="B143"/>
      <c r="C143" t="s">
        <v>195</v>
      </c>
      <c r="D143" s="2" t="s">
        <v>196</v>
      </c>
      <c r="E143" s="2"/>
      <c r="F143" t="s">
        <v>125</v>
      </c>
      <c r="G143">
        <v>248.08500000000001</v>
      </c>
      <c r="H143">
        <v>0</v>
      </c>
      <c r="I143">
        <f t="shared" si="18"/>
        <v>0</v>
      </c>
      <c r="J143">
        <f t="shared" si="19"/>
        <v>0</v>
      </c>
      <c r="K143">
        <f t="shared" si="20"/>
        <v>0</v>
      </c>
      <c r="L143">
        <f t="shared" si="21"/>
        <v>0</v>
      </c>
      <c r="M143"/>
      <c r="N143">
        <v>0</v>
      </c>
      <c r="O143"/>
      <c r="P143">
        <v>5.2999999999999998E-4</v>
      </c>
      <c r="Q143"/>
      <c r="R143">
        <v>5.2999999999999998E-4</v>
      </c>
      <c r="S143">
        <f t="shared" si="22"/>
        <v>0.13100000000000001</v>
      </c>
      <c r="T143"/>
      <c r="U143"/>
      <c r="V143"/>
      <c r="W143"/>
      <c r="Z143" s="1">
        <f t="shared" si="23"/>
        <v>0</v>
      </c>
    </row>
    <row r="144" spans="1:26" ht="24.95" customHeight="1" x14ac:dyDescent="0.25">
      <c r="A144"/>
      <c r="B144"/>
      <c r="C144" t="s">
        <v>197</v>
      </c>
      <c r="D144" s="2" t="s">
        <v>198</v>
      </c>
      <c r="E144" s="2"/>
      <c r="F144" t="s">
        <v>125</v>
      </c>
      <c r="G144">
        <v>133.47999999999999</v>
      </c>
      <c r="H144">
        <v>0</v>
      </c>
      <c r="I144">
        <f t="shared" si="18"/>
        <v>0</v>
      </c>
      <c r="J144">
        <f t="shared" si="19"/>
        <v>0</v>
      </c>
      <c r="K144">
        <f t="shared" si="20"/>
        <v>0</v>
      </c>
      <c r="L144">
        <f t="shared" si="21"/>
        <v>0</v>
      </c>
      <c r="M144"/>
      <c r="N144">
        <v>0</v>
      </c>
      <c r="O144"/>
      <c r="P144">
        <v>5.2999999999999998E-4</v>
      </c>
      <c r="Q144"/>
      <c r="R144">
        <v>5.2999999999999998E-4</v>
      </c>
      <c r="S144">
        <f t="shared" si="22"/>
        <v>7.0999999999999994E-2</v>
      </c>
      <c r="T144"/>
      <c r="U144"/>
      <c r="V144"/>
      <c r="W144"/>
      <c r="Z144" s="1">
        <f t="shared" si="23"/>
        <v>0</v>
      </c>
    </row>
    <row r="145" spans="1:26" ht="24.95" customHeight="1" x14ac:dyDescent="0.25">
      <c r="A145"/>
      <c r="B145"/>
      <c r="C145" t="s">
        <v>199</v>
      </c>
      <c r="D145" s="2" t="s">
        <v>200</v>
      </c>
      <c r="E145" s="2"/>
      <c r="F145" t="s">
        <v>125</v>
      </c>
      <c r="G145">
        <v>133.47999999999999</v>
      </c>
      <c r="H145">
        <v>0</v>
      </c>
      <c r="I145">
        <f t="shared" si="18"/>
        <v>0</v>
      </c>
      <c r="J145">
        <f t="shared" si="19"/>
        <v>0</v>
      </c>
      <c r="K145">
        <f t="shared" si="20"/>
        <v>0</v>
      </c>
      <c r="L145">
        <f t="shared" si="21"/>
        <v>0</v>
      </c>
      <c r="M145"/>
      <c r="N145">
        <v>0</v>
      </c>
      <c r="O145"/>
      <c r="P145"/>
      <c r="Q145"/>
      <c r="R145"/>
      <c r="S145">
        <f t="shared" si="22"/>
        <v>0</v>
      </c>
      <c r="T145"/>
      <c r="U145"/>
      <c r="V145"/>
      <c r="W145"/>
      <c r="Z145" s="1">
        <f t="shared" si="23"/>
        <v>0</v>
      </c>
    </row>
    <row r="146" spans="1:26" ht="24.95" customHeight="1" x14ac:dyDescent="0.25">
      <c r="A146"/>
      <c r="B146"/>
      <c r="C146" t="s">
        <v>209</v>
      </c>
      <c r="D146" s="2" t="s">
        <v>210</v>
      </c>
      <c r="E146" s="2"/>
      <c r="F146" t="s">
        <v>125</v>
      </c>
      <c r="G146">
        <v>96.6</v>
      </c>
      <c r="H146">
        <v>0</v>
      </c>
      <c r="I146">
        <f t="shared" si="18"/>
        <v>0</v>
      </c>
      <c r="J146">
        <f t="shared" si="19"/>
        <v>0</v>
      </c>
      <c r="K146">
        <f t="shared" si="20"/>
        <v>0</v>
      </c>
      <c r="L146">
        <f t="shared" si="21"/>
        <v>0</v>
      </c>
      <c r="M146"/>
      <c r="N146">
        <v>0</v>
      </c>
      <c r="O146"/>
      <c r="P146"/>
      <c r="Q146"/>
      <c r="R146"/>
      <c r="S146">
        <f t="shared" si="22"/>
        <v>0</v>
      </c>
      <c r="T146"/>
      <c r="U146"/>
      <c r="V146"/>
      <c r="W146"/>
      <c r="Z146" s="1">
        <f t="shared" si="23"/>
        <v>0</v>
      </c>
    </row>
    <row r="147" spans="1:26" ht="24.95" customHeight="1" x14ac:dyDescent="0.25">
      <c r="A147"/>
      <c r="B147"/>
      <c r="C147" t="s">
        <v>201</v>
      </c>
      <c r="D147" s="2" t="s">
        <v>202</v>
      </c>
      <c r="E147" s="2"/>
      <c r="F147" t="s">
        <v>128</v>
      </c>
      <c r="G147">
        <v>8.7959999999999994</v>
      </c>
      <c r="H147">
        <v>0</v>
      </c>
      <c r="I147">
        <f t="shared" si="18"/>
        <v>0</v>
      </c>
      <c r="J147">
        <f t="shared" si="19"/>
        <v>0</v>
      </c>
      <c r="K147">
        <f t="shared" si="20"/>
        <v>0</v>
      </c>
      <c r="L147">
        <f t="shared" si="21"/>
        <v>0</v>
      </c>
      <c r="M147"/>
      <c r="N147">
        <v>0</v>
      </c>
      <c r="O147"/>
      <c r="P147"/>
      <c r="Q147"/>
      <c r="R147"/>
      <c r="S147">
        <f t="shared" si="22"/>
        <v>0</v>
      </c>
      <c r="T147"/>
      <c r="U147"/>
      <c r="V147"/>
      <c r="W147"/>
      <c r="Z147" s="1">
        <f t="shared" si="23"/>
        <v>0</v>
      </c>
    </row>
    <row r="148" spans="1:26" ht="24.95" customHeight="1" x14ac:dyDescent="0.25">
      <c r="A148"/>
      <c r="B148"/>
      <c r="C148" t="s">
        <v>203</v>
      </c>
      <c r="D148" s="2" t="s">
        <v>204</v>
      </c>
      <c r="E148" s="2"/>
      <c r="F148" t="s">
        <v>128</v>
      </c>
      <c r="G148">
        <v>8.7959999999999994</v>
      </c>
      <c r="H148">
        <v>0</v>
      </c>
      <c r="I148">
        <f t="shared" si="18"/>
        <v>0</v>
      </c>
      <c r="J148">
        <f t="shared" si="19"/>
        <v>0</v>
      </c>
      <c r="K148">
        <f t="shared" si="20"/>
        <v>0</v>
      </c>
      <c r="L148">
        <f t="shared" si="21"/>
        <v>0</v>
      </c>
      <c r="M148"/>
      <c r="N148">
        <v>0</v>
      </c>
      <c r="O148"/>
      <c r="P148"/>
      <c r="Q148"/>
      <c r="R148"/>
      <c r="S148">
        <f t="shared" si="22"/>
        <v>0</v>
      </c>
      <c r="T148"/>
      <c r="U148"/>
      <c r="V148"/>
      <c r="W148"/>
      <c r="Z148" s="1">
        <f t="shared" si="23"/>
        <v>0</v>
      </c>
    </row>
    <row r="149" spans="1:26" ht="24.95" customHeight="1" x14ac:dyDescent="0.25">
      <c r="A149"/>
      <c r="B149"/>
      <c r="C149" t="s">
        <v>205</v>
      </c>
      <c r="D149" s="2" t="s">
        <v>206</v>
      </c>
      <c r="E149" s="2"/>
      <c r="F149" t="s">
        <v>128</v>
      </c>
      <c r="G149">
        <v>8.7959999999999994</v>
      </c>
      <c r="H149">
        <v>0</v>
      </c>
      <c r="I149">
        <f t="shared" si="18"/>
        <v>0</v>
      </c>
      <c r="J149">
        <f t="shared" si="19"/>
        <v>0</v>
      </c>
      <c r="K149">
        <f t="shared" si="20"/>
        <v>0</v>
      </c>
      <c r="L149">
        <f t="shared" si="21"/>
        <v>0</v>
      </c>
      <c r="M149"/>
      <c r="N149">
        <v>0</v>
      </c>
      <c r="O149"/>
      <c r="P149"/>
      <c r="Q149"/>
      <c r="R149"/>
      <c r="S149">
        <f t="shared" si="22"/>
        <v>0</v>
      </c>
      <c r="T149"/>
      <c r="U149"/>
      <c r="V149"/>
      <c r="W149"/>
      <c r="Z149" s="1">
        <f t="shared" si="23"/>
        <v>0</v>
      </c>
    </row>
    <row r="150" spans="1:26" ht="24.95" customHeight="1" x14ac:dyDescent="0.25">
      <c r="A150"/>
      <c r="B150"/>
      <c r="C150" t="s">
        <v>207</v>
      </c>
      <c r="D150" s="2" t="s">
        <v>208</v>
      </c>
      <c r="E150" s="2"/>
      <c r="F150" t="s">
        <v>149</v>
      </c>
      <c r="G150">
        <v>0.68600000000000005</v>
      </c>
      <c r="H150">
        <v>0</v>
      </c>
      <c r="I150">
        <f t="shared" si="18"/>
        <v>0</v>
      </c>
      <c r="J150">
        <f t="shared" si="19"/>
        <v>0</v>
      </c>
      <c r="K150">
        <f t="shared" si="20"/>
        <v>0</v>
      </c>
      <c r="L150">
        <f t="shared" si="21"/>
        <v>0</v>
      </c>
      <c r="M150"/>
      <c r="N150">
        <v>0</v>
      </c>
      <c r="O150"/>
      <c r="P150">
        <v>1.20296</v>
      </c>
      <c r="Q150"/>
      <c r="R150">
        <v>1.20296</v>
      </c>
      <c r="S150">
        <f t="shared" si="22"/>
        <v>0.82499999999999996</v>
      </c>
      <c r="T150"/>
      <c r="U150"/>
      <c r="V150"/>
      <c r="W150"/>
      <c r="Z150" s="1">
        <f t="shared" si="23"/>
        <v>0</v>
      </c>
    </row>
    <row r="151" spans="1:26" ht="24.95" customHeight="1" x14ac:dyDescent="0.25">
      <c r="A151"/>
      <c r="B151"/>
      <c r="C151" t="s">
        <v>2046</v>
      </c>
      <c r="D151" s="2" t="s">
        <v>2047</v>
      </c>
      <c r="E151" s="2"/>
      <c r="F151" t="s">
        <v>125</v>
      </c>
      <c r="G151">
        <v>22.88</v>
      </c>
      <c r="H151">
        <v>0</v>
      </c>
      <c r="I151">
        <f t="shared" si="18"/>
        <v>0</v>
      </c>
      <c r="J151">
        <f t="shared" si="19"/>
        <v>0</v>
      </c>
      <c r="K151">
        <f t="shared" si="20"/>
        <v>0</v>
      </c>
      <c r="L151">
        <f t="shared" si="21"/>
        <v>0</v>
      </c>
      <c r="M151"/>
      <c r="N151">
        <v>0</v>
      </c>
      <c r="O151"/>
      <c r="P151"/>
      <c r="Q151"/>
      <c r="R151"/>
      <c r="S151">
        <f t="shared" si="22"/>
        <v>0</v>
      </c>
      <c r="T151"/>
      <c r="U151"/>
      <c r="V151"/>
      <c r="W151"/>
      <c r="Z151" s="1">
        <f t="shared" si="23"/>
        <v>0</v>
      </c>
    </row>
    <row r="152" spans="1:26" ht="24.95" customHeight="1" x14ac:dyDescent="0.25">
      <c r="A152"/>
      <c r="B152"/>
      <c r="C152" t="s">
        <v>1403</v>
      </c>
      <c r="D152" s="2" t="s">
        <v>2048</v>
      </c>
      <c r="E152" s="2"/>
      <c r="F152" t="s">
        <v>125</v>
      </c>
      <c r="G152">
        <v>28.378</v>
      </c>
      <c r="H152">
        <v>0</v>
      </c>
      <c r="I152">
        <f t="shared" si="18"/>
        <v>0</v>
      </c>
      <c r="J152">
        <f t="shared" si="19"/>
        <v>0</v>
      </c>
      <c r="K152">
        <f t="shared" si="20"/>
        <v>0</v>
      </c>
      <c r="L152">
        <f t="shared" si="21"/>
        <v>0</v>
      </c>
      <c r="M152"/>
      <c r="N152">
        <v>0</v>
      </c>
      <c r="O152"/>
      <c r="P152"/>
      <c r="Q152"/>
      <c r="R152"/>
      <c r="S152">
        <f t="shared" si="22"/>
        <v>0</v>
      </c>
      <c r="T152"/>
      <c r="U152"/>
      <c r="V152"/>
      <c r="W152"/>
      <c r="Z152" s="1">
        <f t="shared" si="23"/>
        <v>0</v>
      </c>
    </row>
    <row r="153" spans="1:26" x14ac:dyDescent="0.25">
      <c r="A153"/>
      <c r="B153"/>
      <c r="C153">
        <v>6</v>
      </c>
      <c r="D153" s="2" t="s">
        <v>90</v>
      </c>
      <c r="E153" s="2"/>
      <c r="F153"/>
      <c r="G153"/>
      <c r="H153"/>
      <c r="I153">
        <f>ROUND((SUM(I139:I152))/1,2)</f>
        <v>0</v>
      </c>
      <c r="J153"/>
      <c r="K153"/>
      <c r="L153">
        <f>ROUND((SUM(L139:L152))/1,2)</f>
        <v>0</v>
      </c>
      <c r="M153">
        <f>ROUND((SUM(M139:M152))/1,2)</f>
        <v>0</v>
      </c>
      <c r="N153"/>
      <c r="O153"/>
      <c r="P153"/>
      <c r="Q153"/>
      <c r="R153"/>
      <c r="S153">
        <f>ROUND((SUM(S139:S152))/1,2)</f>
        <v>1.6</v>
      </c>
      <c r="T153"/>
      <c r="U153"/>
      <c r="V153">
        <f>ROUND((SUM(V139:V152))/1,2)</f>
        <v>0</v>
      </c>
      <c r="W153"/>
      <c r="X153"/>
      <c r="Y153"/>
      <c r="Z153"/>
    </row>
    <row r="154" spans="1:26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1:26" x14ac:dyDescent="0.25">
      <c r="A155"/>
      <c r="B155"/>
      <c r="C155">
        <v>9</v>
      </c>
      <c r="D155" s="2" t="s">
        <v>91</v>
      </c>
      <c r="E155" s="2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24.95" customHeight="1" x14ac:dyDescent="0.25">
      <c r="A156"/>
      <c r="B156"/>
      <c r="C156" t="s">
        <v>213</v>
      </c>
      <c r="D156" s="2" t="s">
        <v>214</v>
      </c>
      <c r="E156" s="2"/>
      <c r="F156" t="s">
        <v>215</v>
      </c>
      <c r="G156">
        <v>28.4</v>
      </c>
      <c r="H156">
        <v>0</v>
      </c>
      <c r="I156">
        <f t="shared" ref="I156:I177" si="24">ROUND(G156*(H156),2)</f>
        <v>0</v>
      </c>
      <c r="J156">
        <f t="shared" ref="J156:J177" si="25">ROUND(G156*(N156),2)</f>
        <v>0</v>
      </c>
      <c r="K156">
        <f t="shared" ref="K156:K177" si="26">ROUND(G156*(O156),2)</f>
        <v>0</v>
      </c>
      <c r="L156">
        <f t="shared" ref="L156:L177" si="27">ROUND(G156*(H156),2)</f>
        <v>0</v>
      </c>
      <c r="M156"/>
      <c r="N156">
        <v>0</v>
      </c>
      <c r="O156"/>
      <c r="P156"/>
      <c r="Q156"/>
      <c r="R156"/>
      <c r="S156">
        <f t="shared" ref="S156:S177" si="28">ROUND(G156*(P156),3)</f>
        <v>0</v>
      </c>
      <c r="T156"/>
      <c r="U156"/>
      <c r="V156"/>
      <c r="W156"/>
      <c r="Z156" s="1">
        <f t="shared" ref="Z156:Z177" si="29">0.058844*POWER(I156,0.952797)</f>
        <v>0</v>
      </c>
    </row>
    <row r="157" spans="1:26" ht="24.95" customHeight="1" x14ac:dyDescent="0.25">
      <c r="A157"/>
      <c r="B157"/>
      <c r="C157" t="s">
        <v>216</v>
      </c>
      <c r="D157" s="2" t="s">
        <v>217</v>
      </c>
      <c r="E157" s="2"/>
      <c r="F157" t="s">
        <v>218</v>
      </c>
      <c r="G157">
        <v>56.8</v>
      </c>
      <c r="H157">
        <v>0</v>
      </c>
      <c r="I157">
        <f t="shared" si="24"/>
        <v>0</v>
      </c>
      <c r="J157">
        <f t="shared" si="25"/>
        <v>0</v>
      </c>
      <c r="K157">
        <f t="shared" si="26"/>
        <v>0</v>
      </c>
      <c r="L157">
        <f t="shared" si="27"/>
        <v>0</v>
      </c>
      <c r="M157">
        <f>ROUND(G157*(H157),2)</f>
        <v>0</v>
      </c>
      <c r="N157">
        <v>0</v>
      </c>
      <c r="O157"/>
      <c r="P157"/>
      <c r="Q157"/>
      <c r="R157"/>
      <c r="S157">
        <f t="shared" si="28"/>
        <v>0</v>
      </c>
      <c r="T157"/>
      <c r="U157"/>
      <c r="V157"/>
      <c r="W157"/>
      <c r="Z157" s="1">
        <f t="shared" si="29"/>
        <v>0</v>
      </c>
    </row>
    <row r="158" spans="1:26" ht="24.95" customHeight="1" x14ac:dyDescent="0.25">
      <c r="A158"/>
      <c r="B158"/>
      <c r="C158" t="s">
        <v>2049</v>
      </c>
      <c r="D158" s="2" t="s">
        <v>2050</v>
      </c>
      <c r="E158" s="2"/>
      <c r="F158" t="s">
        <v>125</v>
      </c>
      <c r="G158">
        <v>58.5</v>
      </c>
      <c r="H158">
        <v>0</v>
      </c>
      <c r="I158">
        <f t="shared" si="24"/>
        <v>0</v>
      </c>
      <c r="J158">
        <f t="shared" si="25"/>
        <v>0</v>
      </c>
      <c r="K158">
        <f t="shared" si="26"/>
        <v>0</v>
      </c>
      <c r="L158">
        <f t="shared" si="27"/>
        <v>0</v>
      </c>
      <c r="M158"/>
      <c r="N158">
        <v>0</v>
      </c>
      <c r="O158"/>
      <c r="P158">
        <v>6.3000000000000003E-4</v>
      </c>
      <c r="Q158"/>
      <c r="R158">
        <v>6.3000000000000003E-4</v>
      </c>
      <c r="S158">
        <f t="shared" si="28"/>
        <v>3.6999999999999998E-2</v>
      </c>
      <c r="T158"/>
      <c r="U158"/>
      <c r="V158"/>
      <c r="W158"/>
      <c r="Z158" s="1">
        <f t="shared" si="29"/>
        <v>0</v>
      </c>
    </row>
    <row r="159" spans="1:26" ht="24.95" customHeight="1" x14ac:dyDescent="0.25">
      <c r="A159"/>
      <c r="B159"/>
      <c r="C159" t="s">
        <v>2051</v>
      </c>
      <c r="D159" s="2" t="s">
        <v>2052</v>
      </c>
      <c r="E159" s="2"/>
      <c r="F159" t="s">
        <v>215</v>
      </c>
      <c r="G159">
        <v>28.2</v>
      </c>
      <c r="H159">
        <v>0</v>
      </c>
      <c r="I159">
        <f t="shared" si="24"/>
        <v>0</v>
      </c>
      <c r="J159">
        <f t="shared" si="25"/>
        <v>0</v>
      </c>
      <c r="K159">
        <f t="shared" si="26"/>
        <v>0</v>
      </c>
      <c r="L159">
        <f t="shared" si="27"/>
        <v>0</v>
      </c>
      <c r="M159"/>
      <c r="N159">
        <v>0</v>
      </c>
      <c r="O159"/>
      <c r="P159"/>
      <c r="Q159"/>
      <c r="R159"/>
      <c r="S159">
        <f t="shared" si="28"/>
        <v>0</v>
      </c>
      <c r="T159"/>
      <c r="U159"/>
      <c r="V159"/>
      <c r="W159"/>
      <c r="Z159" s="1">
        <f t="shared" si="29"/>
        <v>0</v>
      </c>
    </row>
    <row r="160" spans="1:26" ht="24.95" customHeight="1" x14ac:dyDescent="0.25">
      <c r="A160"/>
      <c r="B160"/>
      <c r="C160" t="s">
        <v>219</v>
      </c>
      <c r="D160" s="2" t="s">
        <v>220</v>
      </c>
      <c r="E160" s="2"/>
      <c r="F160" t="s">
        <v>125</v>
      </c>
      <c r="G160">
        <v>288</v>
      </c>
      <c r="H160">
        <v>0</v>
      </c>
      <c r="I160">
        <f t="shared" si="24"/>
        <v>0</v>
      </c>
      <c r="J160">
        <f t="shared" si="25"/>
        <v>0</v>
      </c>
      <c r="K160">
        <f t="shared" si="26"/>
        <v>0</v>
      </c>
      <c r="L160">
        <f t="shared" si="27"/>
        <v>0</v>
      </c>
      <c r="M160"/>
      <c r="N160">
        <v>0</v>
      </c>
      <c r="O160"/>
      <c r="P160">
        <v>2.572E-2</v>
      </c>
      <c r="Q160"/>
      <c r="R160">
        <v>2.572E-2</v>
      </c>
      <c r="S160">
        <f t="shared" si="28"/>
        <v>7.407</v>
      </c>
      <c r="T160"/>
      <c r="U160"/>
      <c r="V160"/>
      <c r="W160"/>
      <c r="Z160" s="1">
        <f t="shared" si="29"/>
        <v>0</v>
      </c>
    </row>
    <row r="161" spans="1:26" ht="35.1" customHeight="1" x14ac:dyDescent="0.25">
      <c r="A161"/>
      <c r="B161"/>
      <c r="C161" t="s">
        <v>221</v>
      </c>
      <c r="D161" s="2" t="s">
        <v>222</v>
      </c>
      <c r="E161" s="2"/>
      <c r="F161" t="s">
        <v>125</v>
      </c>
      <c r="G161">
        <v>864</v>
      </c>
      <c r="H161">
        <v>0</v>
      </c>
      <c r="I161">
        <f t="shared" si="24"/>
        <v>0</v>
      </c>
      <c r="J161">
        <f t="shared" si="25"/>
        <v>0</v>
      </c>
      <c r="K161">
        <f t="shared" si="26"/>
        <v>0</v>
      </c>
      <c r="L161">
        <f t="shared" si="27"/>
        <v>0</v>
      </c>
      <c r="M161"/>
      <c r="N161">
        <v>0</v>
      </c>
      <c r="O161"/>
      <c r="P161"/>
      <c r="Q161"/>
      <c r="R161"/>
      <c r="S161">
        <f t="shared" si="28"/>
        <v>0</v>
      </c>
      <c r="T161"/>
      <c r="U161"/>
      <c r="V161"/>
      <c r="W161"/>
      <c r="Z161" s="1">
        <f t="shared" si="29"/>
        <v>0</v>
      </c>
    </row>
    <row r="162" spans="1:26" ht="24.95" customHeight="1" x14ac:dyDescent="0.25">
      <c r="A162"/>
      <c r="B162"/>
      <c r="C162" t="s">
        <v>223</v>
      </c>
      <c r="D162" s="2" t="s">
        <v>224</v>
      </c>
      <c r="E162" s="2"/>
      <c r="F162" t="s">
        <v>125</v>
      </c>
      <c r="G162">
        <v>288</v>
      </c>
      <c r="H162">
        <v>0</v>
      </c>
      <c r="I162">
        <f t="shared" si="24"/>
        <v>0</v>
      </c>
      <c r="J162">
        <f t="shared" si="25"/>
        <v>0</v>
      </c>
      <c r="K162">
        <f t="shared" si="26"/>
        <v>0</v>
      </c>
      <c r="L162">
        <f t="shared" si="27"/>
        <v>0</v>
      </c>
      <c r="M162"/>
      <c r="N162">
        <v>0</v>
      </c>
      <c r="O162"/>
      <c r="P162">
        <v>2.572E-2</v>
      </c>
      <c r="Q162"/>
      <c r="R162">
        <v>2.572E-2</v>
      </c>
      <c r="S162">
        <f t="shared" si="28"/>
        <v>7.407</v>
      </c>
      <c r="T162"/>
      <c r="U162"/>
      <c r="V162"/>
      <c r="W162"/>
      <c r="Z162" s="1">
        <f t="shared" si="29"/>
        <v>0</v>
      </c>
    </row>
    <row r="163" spans="1:26" ht="24.95" customHeight="1" x14ac:dyDescent="0.25">
      <c r="A163"/>
      <c r="B163"/>
      <c r="C163" t="s">
        <v>225</v>
      </c>
      <c r="D163" s="2" t="s">
        <v>226</v>
      </c>
      <c r="E163" s="2"/>
      <c r="F163" t="s">
        <v>125</v>
      </c>
      <c r="G163">
        <v>90</v>
      </c>
      <c r="H163">
        <v>0</v>
      </c>
      <c r="I163">
        <f t="shared" si="24"/>
        <v>0</v>
      </c>
      <c r="J163">
        <f t="shared" si="25"/>
        <v>0</v>
      </c>
      <c r="K163">
        <f t="shared" si="26"/>
        <v>0</v>
      </c>
      <c r="L163">
        <f t="shared" si="27"/>
        <v>0</v>
      </c>
      <c r="M163"/>
      <c r="N163">
        <v>0</v>
      </c>
      <c r="O163"/>
      <c r="P163">
        <v>1.92E-3</v>
      </c>
      <c r="Q163"/>
      <c r="R163">
        <v>1.92E-3</v>
      </c>
      <c r="S163">
        <f t="shared" si="28"/>
        <v>0.17299999999999999</v>
      </c>
      <c r="T163"/>
      <c r="U163"/>
      <c r="V163"/>
      <c r="W163"/>
      <c r="Z163" s="1">
        <f t="shared" si="29"/>
        <v>0</v>
      </c>
    </row>
    <row r="164" spans="1:26" ht="24.95" customHeight="1" x14ac:dyDescent="0.25">
      <c r="A164"/>
      <c r="B164"/>
      <c r="C164" t="s">
        <v>227</v>
      </c>
      <c r="D164" s="2" t="s">
        <v>228</v>
      </c>
      <c r="E164" s="2"/>
      <c r="F164" t="s">
        <v>125</v>
      </c>
      <c r="G164">
        <v>165</v>
      </c>
      <c r="H164">
        <v>0</v>
      </c>
      <c r="I164">
        <f t="shared" si="24"/>
        <v>0</v>
      </c>
      <c r="J164">
        <f t="shared" si="25"/>
        <v>0</v>
      </c>
      <c r="K164">
        <f t="shared" si="26"/>
        <v>0</v>
      </c>
      <c r="L164">
        <f t="shared" si="27"/>
        <v>0</v>
      </c>
      <c r="M164"/>
      <c r="N164">
        <v>0</v>
      </c>
      <c r="O164"/>
      <c r="P164">
        <v>5.0000000000000002E-5</v>
      </c>
      <c r="Q164"/>
      <c r="R164">
        <v>5.0000000000000002E-5</v>
      </c>
      <c r="S164">
        <f t="shared" si="28"/>
        <v>8.0000000000000002E-3</v>
      </c>
      <c r="T164"/>
      <c r="U164"/>
      <c r="V164"/>
      <c r="W164"/>
      <c r="Z164" s="1">
        <f t="shared" si="29"/>
        <v>0</v>
      </c>
    </row>
    <row r="165" spans="1:26" ht="35.1" customHeight="1" x14ac:dyDescent="0.25">
      <c r="A165"/>
      <c r="B165"/>
      <c r="C165" t="s">
        <v>2053</v>
      </c>
      <c r="D165" s="2" t="s">
        <v>2054</v>
      </c>
      <c r="E165" s="2"/>
      <c r="F165" t="s">
        <v>125</v>
      </c>
      <c r="G165">
        <v>4.7249999999999996</v>
      </c>
      <c r="H165">
        <v>0</v>
      </c>
      <c r="I165">
        <f t="shared" si="24"/>
        <v>0</v>
      </c>
      <c r="J165">
        <f t="shared" si="25"/>
        <v>0</v>
      </c>
      <c r="K165">
        <f t="shared" si="26"/>
        <v>0</v>
      </c>
      <c r="L165">
        <f t="shared" si="27"/>
        <v>0</v>
      </c>
      <c r="M165"/>
      <c r="N165">
        <v>0</v>
      </c>
      <c r="O165"/>
      <c r="P165"/>
      <c r="Q165"/>
      <c r="R165"/>
      <c r="S165">
        <f t="shared" si="28"/>
        <v>0</v>
      </c>
      <c r="T165"/>
      <c r="U165"/>
      <c r="V165"/>
      <c r="W165"/>
      <c r="Z165" s="1">
        <f t="shared" si="29"/>
        <v>0</v>
      </c>
    </row>
    <row r="166" spans="1:26" ht="24.95" customHeight="1" x14ac:dyDescent="0.25">
      <c r="A166"/>
      <c r="B166"/>
      <c r="C166" t="s">
        <v>2055</v>
      </c>
      <c r="D166" s="2" t="s">
        <v>2056</v>
      </c>
      <c r="E166" s="2"/>
      <c r="F166" t="s">
        <v>125</v>
      </c>
      <c r="G166">
        <v>0.77</v>
      </c>
      <c r="H166">
        <v>0</v>
      </c>
      <c r="I166">
        <f t="shared" si="24"/>
        <v>0</v>
      </c>
      <c r="J166">
        <f t="shared" si="25"/>
        <v>0</v>
      </c>
      <c r="K166">
        <f t="shared" si="26"/>
        <v>0</v>
      </c>
      <c r="L166">
        <f t="shared" si="27"/>
        <v>0</v>
      </c>
      <c r="M166"/>
      <c r="N166">
        <v>0</v>
      </c>
      <c r="O166"/>
      <c r="P166"/>
      <c r="Q166"/>
      <c r="R166"/>
      <c r="S166">
        <f t="shared" si="28"/>
        <v>0</v>
      </c>
      <c r="T166"/>
      <c r="U166"/>
      <c r="V166"/>
      <c r="W166"/>
      <c r="Z166" s="1">
        <f t="shared" si="29"/>
        <v>0</v>
      </c>
    </row>
    <row r="167" spans="1:26" ht="24.95" customHeight="1" x14ac:dyDescent="0.25">
      <c r="A167"/>
      <c r="B167"/>
      <c r="C167" t="s">
        <v>2057</v>
      </c>
      <c r="D167" s="2" t="s">
        <v>2058</v>
      </c>
      <c r="E167" s="2"/>
      <c r="F167" t="s">
        <v>125</v>
      </c>
      <c r="G167">
        <v>28.48</v>
      </c>
      <c r="H167">
        <v>0</v>
      </c>
      <c r="I167">
        <f t="shared" si="24"/>
        <v>0</v>
      </c>
      <c r="J167">
        <f t="shared" si="25"/>
        <v>0</v>
      </c>
      <c r="K167">
        <f t="shared" si="26"/>
        <v>0</v>
      </c>
      <c r="L167">
        <f t="shared" si="27"/>
        <v>0</v>
      </c>
      <c r="M167"/>
      <c r="N167">
        <v>0</v>
      </c>
      <c r="O167"/>
      <c r="P167"/>
      <c r="Q167"/>
      <c r="R167"/>
      <c r="S167">
        <f t="shared" si="28"/>
        <v>0</v>
      </c>
      <c r="T167"/>
      <c r="U167"/>
      <c r="V167"/>
      <c r="W167"/>
      <c r="Z167" s="1">
        <f t="shared" si="29"/>
        <v>0</v>
      </c>
    </row>
    <row r="168" spans="1:26" ht="24.95" customHeight="1" x14ac:dyDescent="0.25">
      <c r="A168"/>
      <c r="B168"/>
      <c r="C168" t="s">
        <v>2059</v>
      </c>
      <c r="D168" s="2" t="s">
        <v>2060</v>
      </c>
      <c r="E168" s="2"/>
      <c r="F168" t="s">
        <v>125</v>
      </c>
      <c r="G168">
        <v>31.245000000000001</v>
      </c>
      <c r="H168">
        <v>0</v>
      </c>
      <c r="I168">
        <f t="shared" si="24"/>
        <v>0</v>
      </c>
      <c r="J168">
        <f t="shared" si="25"/>
        <v>0</v>
      </c>
      <c r="K168">
        <f t="shared" si="26"/>
        <v>0</v>
      </c>
      <c r="L168">
        <f t="shared" si="27"/>
        <v>0</v>
      </c>
      <c r="M168"/>
      <c r="N168">
        <v>0</v>
      </c>
      <c r="O168"/>
      <c r="P168"/>
      <c r="Q168"/>
      <c r="R168"/>
      <c r="S168">
        <f t="shared" si="28"/>
        <v>0</v>
      </c>
      <c r="T168"/>
      <c r="U168"/>
      <c r="V168"/>
      <c r="W168"/>
      <c r="Z168" s="1">
        <f t="shared" si="29"/>
        <v>0</v>
      </c>
    </row>
    <row r="169" spans="1:26" ht="24.95" customHeight="1" x14ac:dyDescent="0.25">
      <c r="A169"/>
      <c r="B169"/>
      <c r="C169" t="s">
        <v>2061</v>
      </c>
      <c r="D169" s="2" t="s">
        <v>2062</v>
      </c>
      <c r="E169" s="2"/>
      <c r="F169" t="s">
        <v>218</v>
      </c>
      <c r="G169">
        <v>10</v>
      </c>
      <c r="H169">
        <v>0</v>
      </c>
      <c r="I169">
        <f t="shared" si="24"/>
        <v>0</v>
      </c>
      <c r="J169">
        <f t="shared" si="25"/>
        <v>0</v>
      </c>
      <c r="K169">
        <f t="shared" si="26"/>
        <v>0</v>
      </c>
      <c r="L169">
        <f t="shared" si="27"/>
        <v>0</v>
      </c>
      <c r="M169"/>
      <c r="N169">
        <v>0</v>
      </c>
      <c r="O169"/>
      <c r="P169"/>
      <c r="Q169"/>
      <c r="R169"/>
      <c r="S169">
        <f t="shared" si="28"/>
        <v>0</v>
      </c>
      <c r="T169"/>
      <c r="U169"/>
      <c r="V169"/>
      <c r="W169"/>
      <c r="Z169" s="1">
        <f t="shared" si="29"/>
        <v>0</v>
      </c>
    </row>
    <row r="170" spans="1:26" ht="24.95" customHeight="1" x14ac:dyDescent="0.25">
      <c r="A170"/>
      <c r="B170"/>
      <c r="C170" t="s">
        <v>2063</v>
      </c>
      <c r="D170" s="2" t="s">
        <v>2064</v>
      </c>
      <c r="E170" s="2"/>
      <c r="F170" t="s">
        <v>402</v>
      </c>
      <c r="G170">
        <v>1</v>
      </c>
      <c r="H170">
        <v>0</v>
      </c>
      <c r="I170">
        <f t="shared" si="24"/>
        <v>0</v>
      </c>
      <c r="J170">
        <f t="shared" si="25"/>
        <v>0</v>
      </c>
      <c r="K170">
        <f t="shared" si="26"/>
        <v>0</v>
      </c>
      <c r="L170">
        <f t="shared" si="27"/>
        <v>0</v>
      </c>
      <c r="M170"/>
      <c r="N170">
        <v>0</v>
      </c>
      <c r="O170"/>
      <c r="P170"/>
      <c r="Q170"/>
      <c r="R170"/>
      <c r="S170">
        <f t="shared" si="28"/>
        <v>0</v>
      </c>
      <c r="T170"/>
      <c r="U170"/>
      <c r="V170"/>
      <c r="W170"/>
      <c r="Z170" s="1">
        <f t="shared" si="29"/>
        <v>0</v>
      </c>
    </row>
    <row r="171" spans="1:26" ht="24.95" customHeight="1" x14ac:dyDescent="0.25">
      <c r="A171"/>
      <c r="B171"/>
      <c r="C171" t="s">
        <v>2065</v>
      </c>
      <c r="D171" s="2" t="s">
        <v>2066</v>
      </c>
      <c r="E171" s="2"/>
      <c r="F171" t="s">
        <v>218</v>
      </c>
      <c r="G171">
        <v>220</v>
      </c>
      <c r="H171">
        <v>0</v>
      </c>
      <c r="I171">
        <f t="shared" si="24"/>
        <v>0</v>
      </c>
      <c r="J171">
        <f t="shared" si="25"/>
        <v>0</v>
      </c>
      <c r="K171">
        <f t="shared" si="26"/>
        <v>0</v>
      </c>
      <c r="L171">
        <f t="shared" si="27"/>
        <v>0</v>
      </c>
      <c r="M171">
        <f>ROUND(G171*(H171),2)</f>
        <v>0</v>
      </c>
      <c r="N171">
        <v>0</v>
      </c>
      <c r="O171"/>
      <c r="P171"/>
      <c r="Q171"/>
      <c r="R171"/>
      <c r="S171">
        <f t="shared" si="28"/>
        <v>0</v>
      </c>
      <c r="T171"/>
      <c r="U171"/>
      <c r="V171"/>
      <c r="W171"/>
      <c r="Z171" s="1">
        <f t="shared" si="29"/>
        <v>0</v>
      </c>
    </row>
    <row r="172" spans="1:26" ht="24.95" customHeight="1" x14ac:dyDescent="0.25">
      <c r="A172"/>
      <c r="B172"/>
      <c r="C172" t="s">
        <v>2067</v>
      </c>
      <c r="D172" s="2" t="s">
        <v>2068</v>
      </c>
      <c r="E172" s="2"/>
      <c r="F172" t="s">
        <v>125</v>
      </c>
      <c r="G172">
        <v>90.24</v>
      </c>
      <c r="H172">
        <v>0</v>
      </c>
      <c r="I172">
        <f t="shared" si="24"/>
        <v>0</v>
      </c>
      <c r="J172">
        <f t="shared" si="25"/>
        <v>0</v>
      </c>
      <c r="K172">
        <f t="shared" si="26"/>
        <v>0</v>
      </c>
      <c r="L172">
        <f t="shared" si="27"/>
        <v>0</v>
      </c>
      <c r="M172"/>
      <c r="N172">
        <v>0</v>
      </c>
      <c r="O172"/>
      <c r="P172"/>
      <c r="Q172"/>
      <c r="R172"/>
      <c r="S172">
        <f t="shared" si="28"/>
        <v>0</v>
      </c>
      <c r="T172"/>
      <c r="U172"/>
      <c r="V172"/>
      <c r="W172"/>
      <c r="Z172" s="1">
        <f t="shared" si="29"/>
        <v>0</v>
      </c>
    </row>
    <row r="173" spans="1:26" ht="24.95" customHeight="1" x14ac:dyDescent="0.25">
      <c r="A173"/>
      <c r="B173"/>
      <c r="C173" t="s">
        <v>2069</v>
      </c>
      <c r="D173" s="2" t="s">
        <v>2070</v>
      </c>
      <c r="E173" s="2"/>
      <c r="F173" t="s">
        <v>125</v>
      </c>
      <c r="G173">
        <v>11.04</v>
      </c>
      <c r="H173">
        <v>0</v>
      </c>
      <c r="I173">
        <f t="shared" si="24"/>
        <v>0</v>
      </c>
      <c r="J173">
        <f t="shared" si="25"/>
        <v>0</v>
      </c>
      <c r="K173">
        <f t="shared" si="26"/>
        <v>0</v>
      </c>
      <c r="L173">
        <f t="shared" si="27"/>
        <v>0</v>
      </c>
      <c r="M173"/>
      <c r="N173">
        <v>0</v>
      </c>
      <c r="O173"/>
      <c r="P173"/>
      <c r="Q173"/>
      <c r="R173"/>
      <c r="S173">
        <f t="shared" si="28"/>
        <v>0</v>
      </c>
      <c r="T173"/>
      <c r="U173"/>
      <c r="V173"/>
      <c r="W173"/>
      <c r="Z173" s="1">
        <f t="shared" si="29"/>
        <v>0</v>
      </c>
    </row>
    <row r="174" spans="1:26" ht="24.95" customHeight="1" x14ac:dyDescent="0.25">
      <c r="A174"/>
      <c r="B174"/>
      <c r="C174" t="s">
        <v>2071</v>
      </c>
      <c r="D174" s="2" t="s">
        <v>2072</v>
      </c>
      <c r="E174" s="2"/>
      <c r="F174" t="s">
        <v>125</v>
      </c>
      <c r="G174">
        <v>101.28</v>
      </c>
      <c r="H174">
        <v>0</v>
      </c>
      <c r="I174">
        <f t="shared" si="24"/>
        <v>0</v>
      </c>
      <c r="J174">
        <f t="shared" si="25"/>
        <v>0</v>
      </c>
      <c r="K174">
        <f t="shared" si="26"/>
        <v>0</v>
      </c>
      <c r="L174">
        <f t="shared" si="27"/>
        <v>0</v>
      </c>
      <c r="M174"/>
      <c r="N174">
        <v>0</v>
      </c>
      <c r="O174"/>
      <c r="P174"/>
      <c r="Q174"/>
      <c r="R174"/>
      <c r="S174">
        <f t="shared" si="28"/>
        <v>0</v>
      </c>
      <c r="T174"/>
      <c r="U174"/>
      <c r="V174"/>
      <c r="W174"/>
      <c r="Z174" s="1">
        <f t="shared" si="29"/>
        <v>0</v>
      </c>
    </row>
    <row r="175" spans="1:26" ht="24.95" customHeight="1" x14ac:dyDescent="0.25">
      <c r="A175"/>
      <c r="B175"/>
      <c r="C175" t="s">
        <v>2073</v>
      </c>
      <c r="D175" s="2" t="s">
        <v>2074</v>
      </c>
      <c r="E175" s="2"/>
      <c r="F175" t="s">
        <v>149</v>
      </c>
      <c r="G175">
        <v>35.768999999999998</v>
      </c>
      <c r="H175">
        <v>0</v>
      </c>
      <c r="I175">
        <f t="shared" si="24"/>
        <v>0</v>
      </c>
      <c r="J175">
        <f t="shared" si="25"/>
        <v>0</v>
      </c>
      <c r="K175">
        <f t="shared" si="26"/>
        <v>0</v>
      </c>
      <c r="L175">
        <f t="shared" si="27"/>
        <v>0</v>
      </c>
      <c r="M175"/>
      <c r="N175">
        <v>0</v>
      </c>
      <c r="O175"/>
      <c r="P175"/>
      <c r="Q175"/>
      <c r="R175"/>
      <c r="S175">
        <f t="shared" si="28"/>
        <v>0</v>
      </c>
      <c r="T175"/>
      <c r="U175"/>
      <c r="V175"/>
      <c r="W175"/>
      <c r="Z175" s="1">
        <f t="shared" si="29"/>
        <v>0</v>
      </c>
    </row>
    <row r="176" spans="1:26" ht="24.95" customHeight="1" x14ac:dyDescent="0.25">
      <c r="A176"/>
      <c r="B176"/>
      <c r="C176" t="s">
        <v>2075</v>
      </c>
      <c r="D176" s="2" t="s">
        <v>2076</v>
      </c>
      <c r="E176" s="2"/>
      <c r="F176" t="s">
        <v>149</v>
      </c>
      <c r="G176">
        <v>1037.3009999999999</v>
      </c>
      <c r="H176">
        <v>0</v>
      </c>
      <c r="I176">
        <f t="shared" si="24"/>
        <v>0</v>
      </c>
      <c r="J176">
        <f t="shared" si="25"/>
        <v>0</v>
      </c>
      <c r="K176">
        <f t="shared" si="26"/>
        <v>0</v>
      </c>
      <c r="L176">
        <f t="shared" si="27"/>
        <v>0</v>
      </c>
      <c r="M176"/>
      <c r="N176">
        <v>0</v>
      </c>
      <c r="O176"/>
      <c r="P176"/>
      <c r="Q176"/>
      <c r="R176"/>
      <c r="S176">
        <f t="shared" si="28"/>
        <v>0</v>
      </c>
      <c r="T176"/>
      <c r="U176"/>
      <c r="V176"/>
      <c r="W176"/>
      <c r="Z176" s="1">
        <f t="shared" si="29"/>
        <v>0</v>
      </c>
    </row>
    <row r="177" spans="1:26" ht="24.95" customHeight="1" x14ac:dyDescent="0.25">
      <c r="A177"/>
      <c r="B177"/>
      <c r="C177" t="s">
        <v>2077</v>
      </c>
      <c r="D177" s="2" t="s">
        <v>2078</v>
      </c>
      <c r="E177" s="2"/>
      <c r="F177" t="s">
        <v>149</v>
      </c>
      <c r="G177">
        <v>35.768999999999998</v>
      </c>
      <c r="H177">
        <v>0</v>
      </c>
      <c r="I177">
        <f t="shared" si="24"/>
        <v>0</v>
      </c>
      <c r="J177">
        <f t="shared" si="25"/>
        <v>0</v>
      </c>
      <c r="K177">
        <f t="shared" si="26"/>
        <v>0</v>
      </c>
      <c r="L177">
        <f t="shared" si="27"/>
        <v>0</v>
      </c>
      <c r="M177"/>
      <c r="N177">
        <v>0</v>
      </c>
      <c r="O177"/>
      <c r="P177"/>
      <c r="Q177"/>
      <c r="R177"/>
      <c r="S177">
        <f t="shared" si="28"/>
        <v>0</v>
      </c>
      <c r="T177"/>
      <c r="U177"/>
      <c r="V177"/>
      <c r="W177"/>
      <c r="Z177" s="1">
        <f t="shared" si="29"/>
        <v>0</v>
      </c>
    </row>
    <row r="178" spans="1:26" x14ac:dyDescent="0.25">
      <c r="A178"/>
      <c r="B178"/>
      <c r="C178">
        <v>9</v>
      </c>
      <c r="D178" s="2" t="s">
        <v>91</v>
      </c>
      <c r="E178" s="2"/>
      <c r="F178"/>
      <c r="G178"/>
      <c r="H178"/>
      <c r="I178">
        <f>ROUND((SUM(I155:I177))/1,2)</f>
        <v>0</v>
      </c>
      <c r="J178"/>
      <c r="K178"/>
      <c r="L178">
        <f>ROUND((SUM(L155:L177))/1,2)</f>
        <v>0</v>
      </c>
      <c r="M178">
        <f>ROUND((SUM(M155:M177))/1,2)</f>
        <v>0</v>
      </c>
      <c r="N178"/>
      <c r="O178"/>
      <c r="P178"/>
      <c r="Q178"/>
      <c r="R178"/>
      <c r="S178">
        <f>ROUND((SUM(S155:S177))/1,2)</f>
        <v>15.03</v>
      </c>
      <c r="T178"/>
      <c r="U178"/>
      <c r="V178">
        <f>ROUND((SUM(V155:V177))/1,2)</f>
        <v>0</v>
      </c>
      <c r="W178"/>
      <c r="X178"/>
      <c r="Y178"/>
      <c r="Z178"/>
    </row>
    <row r="179" spans="1:26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6" x14ac:dyDescent="0.25">
      <c r="A180"/>
      <c r="B180"/>
      <c r="C180">
        <v>99</v>
      </c>
      <c r="D180" s="2" t="s">
        <v>92</v>
      </c>
      <c r="E180" s="2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</row>
    <row r="181" spans="1:26" ht="24.95" customHeight="1" x14ac:dyDescent="0.25">
      <c r="A181"/>
      <c r="B181"/>
      <c r="C181" t="s">
        <v>239</v>
      </c>
      <c r="D181" s="2" t="s">
        <v>240</v>
      </c>
      <c r="E181" s="2"/>
      <c r="F181" t="s">
        <v>149</v>
      </c>
      <c r="G181">
        <v>371.12599999999998</v>
      </c>
      <c r="H181">
        <v>0</v>
      </c>
      <c r="I181">
        <f>ROUND(G181*(H181),2)</f>
        <v>0</v>
      </c>
      <c r="J181">
        <f>ROUND(G181*(N181),2)</f>
        <v>0</v>
      </c>
      <c r="K181">
        <f>ROUND(G181*(O181),2)</f>
        <v>0</v>
      </c>
      <c r="L181">
        <f>ROUND(G181*(H181),2)</f>
        <v>0</v>
      </c>
      <c r="M181"/>
      <c r="N181">
        <v>0</v>
      </c>
      <c r="O181"/>
      <c r="P181"/>
      <c r="Q181"/>
      <c r="R181"/>
      <c r="S181">
        <f>ROUND(G181*(P181),3)</f>
        <v>0</v>
      </c>
      <c r="T181"/>
      <c r="U181"/>
      <c r="V181"/>
      <c r="W181"/>
      <c r="Z181" s="1">
        <f>0.058844*POWER(I181,0.952797)</f>
        <v>0</v>
      </c>
    </row>
    <row r="182" spans="1:26" x14ac:dyDescent="0.25">
      <c r="A182"/>
      <c r="B182"/>
      <c r="C182">
        <v>99</v>
      </c>
      <c r="D182" s="2" t="s">
        <v>92</v>
      </c>
      <c r="E182" s="2"/>
      <c r="F182"/>
      <c r="G182"/>
      <c r="H182"/>
      <c r="I182">
        <f>ROUND((SUM(I180:I181))/1,2)</f>
        <v>0</v>
      </c>
      <c r="J182"/>
      <c r="K182"/>
      <c r="L182">
        <f>ROUND((SUM(L180:L181))/1,2)</f>
        <v>0</v>
      </c>
      <c r="M182">
        <f>ROUND((SUM(M180:M181))/1,2)</f>
        <v>0</v>
      </c>
      <c r="N182"/>
      <c r="O182"/>
      <c r="P182"/>
      <c r="Q182"/>
      <c r="R182"/>
      <c r="S182">
        <f>ROUND((SUM(S180:S181))/1,2)</f>
        <v>0</v>
      </c>
      <c r="T182"/>
      <c r="U182"/>
      <c r="V182">
        <f>ROUND((SUM(V180:V181))/1,2)</f>
        <v>0</v>
      </c>
      <c r="W182"/>
      <c r="X182"/>
      <c r="Y182"/>
      <c r="Z182"/>
    </row>
    <row r="183" spans="1:26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1:26" x14ac:dyDescent="0.25">
      <c r="A184"/>
      <c r="B184"/>
      <c r="C184"/>
      <c r="D184" s="2" t="s">
        <v>85</v>
      </c>
      <c r="E184" s="2"/>
      <c r="F184"/>
      <c r="G184"/>
      <c r="H184"/>
      <c r="I184">
        <f>ROUND((SUM(I94:I183))/2,2)</f>
        <v>0</v>
      </c>
      <c r="J184"/>
      <c r="K184"/>
      <c r="L184">
        <f>ROUND((SUM(L94:L183))/2,2)</f>
        <v>0</v>
      </c>
      <c r="M184">
        <f>ROUND((SUM(M94:M183))/2,2)</f>
        <v>0</v>
      </c>
      <c r="N184"/>
      <c r="O184"/>
      <c r="P184"/>
      <c r="Q184"/>
      <c r="R184"/>
      <c r="S184">
        <f>ROUND((SUM(S94:S183))/2,2)</f>
        <v>139.4</v>
      </c>
      <c r="T184"/>
      <c r="U184"/>
      <c r="V184">
        <f>ROUND((SUM(V94:V183))/2,2)</f>
        <v>0</v>
      </c>
      <c r="W184"/>
    </row>
    <row r="185" spans="1:26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1:26" x14ac:dyDescent="0.25">
      <c r="A186"/>
      <c r="B186"/>
      <c r="C186"/>
      <c r="D186" s="2" t="s">
        <v>93</v>
      </c>
      <c r="E186" s="2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</row>
    <row r="187" spans="1:26" x14ac:dyDescent="0.25">
      <c r="A187"/>
      <c r="B187"/>
      <c r="C187">
        <v>711</v>
      </c>
      <c r="D187" s="2" t="s">
        <v>94</v>
      </c>
      <c r="E187" s="2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</row>
    <row r="188" spans="1:26" ht="24.95" customHeight="1" x14ac:dyDescent="0.25">
      <c r="A188"/>
      <c r="B188"/>
      <c r="C188" t="s">
        <v>2079</v>
      </c>
      <c r="D188" s="2" t="s">
        <v>2080</v>
      </c>
      <c r="E188" s="2"/>
      <c r="F188" t="s">
        <v>125</v>
      </c>
      <c r="G188">
        <v>103.35</v>
      </c>
      <c r="H188">
        <v>0</v>
      </c>
      <c r="I188">
        <f t="shared" ref="I188:I198" si="30">ROUND(G188*(H188),2)</f>
        <v>0</v>
      </c>
      <c r="J188">
        <f t="shared" ref="J188:J198" si="31">ROUND(G188*(N188),2)</f>
        <v>0</v>
      </c>
      <c r="K188">
        <f t="shared" ref="K188:K198" si="32">ROUND(G188*(O188),2)</f>
        <v>0</v>
      </c>
      <c r="L188">
        <f t="shared" ref="L188:L198" si="33">ROUND(G188*(H188),2)</f>
        <v>0</v>
      </c>
      <c r="M188"/>
      <c r="N188">
        <v>0</v>
      </c>
      <c r="O188"/>
      <c r="P188"/>
      <c r="Q188"/>
      <c r="R188"/>
      <c r="S188">
        <f t="shared" ref="S188:S198" si="34">ROUND(G188*(P188),3)</f>
        <v>0</v>
      </c>
      <c r="T188"/>
      <c r="U188"/>
      <c r="V188"/>
      <c r="W188"/>
      <c r="Z188" s="1">
        <f t="shared" ref="Z188:Z198" si="35">0.058844*POWER(I188,0.952797)</f>
        <v>0</v>
      </c>
    </row>
    <row r="189" spans="1:26" ht="24.95" customHeight="1" x14ac:dyDescent="0.25">
      <c r="A189"/>
      <c r="B189"/>
      <c r="C189" t="s">
        <v>2081</v>
      </c>
      <c r="D189" s="2" t="s">
        <v>2082</v>
      </c>
      <c r="E189" s="2"/>
      <c r="F189" t="s">
        <v>149</v>
      </c>
      <c r="G189">
        <v>3.1E-2</v>
      </c>
      <c r="H189">
        <v>0</v>
      </c>
      <c r="I189">
        <f t="shared" si="30"/>
        <v>0</v>
      </c>
      <c r="J189">
        <f t="shared" si="31"/>
        <v>0</v>
      </c>
      <c r="K189">
        <f t="shared" si="32"/>
        <v>0</v>
      </c>
      <c r="L189">
        <f t="shared" si="33"/>
        <v>0</v>
      </c>
      <c r="M189">
        <f>ROUND(G189*(H189),2)</f>
        <v>0</v>
      </c>
      <c r="N189">
        <v>0</v>
      </c>
      <c r="O189"/>
      <c r="P189"/>
      <c r="Q189"/>
      <c r="R189"/>
      <c r="S189">
        <f t="shared" si="34"/>
        <v>0</v>
      </c>
      <c r="T189"/>
      <c r="U189"/>
      <c r="V189"/>
      <c r="W189"/>
      <c r="Z189" s="1">
        <f t="shared" si="35"/>
        <v>0</v>
      </c>
    </row>
    <row r="190" spans="1:26" ht="24.95" customHeight="1" x14ac:dyDescent="0.25">
      <c r="A190"/>
      <c r="B190"/>
      <c r="C190" t="s">
        <v>2083</v>
      </c>
      <c r="D190" s="2" t="s">
        <v>2084</v>
      </c>
      <c r="E190" s="2"/>
      <c r="F190" t="s">
        <v>125</v>
      </c>
      <c r="G190">
        <v>24.8</v>
      </c>
      <c r="H190">
        <v>0</v>
      </c>
      <c r="I190">
        <f t="shared" si="30"/>
        <v>0</v>
      </c>
      <c r="J190">
        <f t="shared" si="31"/>
        <v>0</v>
      </c>
      <c r="K190">
        <f t="shared" si="32"/>
        <v>0</v>
      </c>
      <c r="L190">
        <f t="shared" si="33"/>
        <v>0</v>
      </c>
      <c r="M190"/>
      <c r="N190">
        <v>0</v>
      </c>
      <c r="O190"/>
      <c r="P190"/>
      <c r="Q190"/>
      <c r="R190"/>
      <c r="S190">
        <f t="shared" si="34"/>
        <v>0</v>
      </c>
      <c r="T190"/>
      <c r="U190"/>
      <c r="V190"/>
      <c r="W190"/>
      <c r="Z190" s="1">
        <f t="shared" si="35"/>
        <v>0</v>
      </c>
    </row>
    <row r="191" spans="1:26" ht="24.95" customHeight="1" x14ac:dyDescent="0.25">
      <c r="A191"/>
      <c r="B191"/>
      <c r="C191" t="s">
        <v>2081</v>
      </c>
      <c r="D191" s="2" t="s">
        <v>2082</v>
      </c>
      <c r="E191" s="2"/>
      <c r="F191" t="s">
        <v>149</v>
      </c>
      <c r="G191">
        <v>8.9999999999999993E-3</v>
      </c>
      <c r="H191">
        <v>0</v>
      </c>
      <c r="I191">
        <f t="shared" si="30"/>
        <v>0</v>
      </c>
      <c r="J191">
        <f t="shared" si="31"/>
        <v>0</v>
      </c>
      <c r="K191">
        <f t="shared" si="32"/>
        <v>0</v>
      </c>
      <c r="L191">
        <f t="shared" si="33"/>
        <v>0</v>
      </c>
      <c r="M191">
        <f>ROUND(G191*(H191),2)</f>
        <v>0</v>
      </c>
      <c r="N191">
        <v>0</v>
      </c>
      <c r="O191"/>
      <c r="P191"/>
      <c r="Q191"/>
      <c r="R191"/>
      <c r="S191">
        <f t="shared" si="34"/>
        <v>0</v>
      </c>
      <c r="T191"/>
      <c r="U191"/>
      <c r="V191"/>
      <c r="W191"/>
      <c r="Z191" s="1">
        <f t="shared" si="35"/>
        <v>0</v>
      </c>
    </row>
    <row r="192" spans="1:26" ht="24.95" customHeight="1" x14ac:dyDescent="0.25">
      <c r="A192"/>
      <c r="B192"/>
      <c r="C192" t="s">
        <v>2085</v>
      </c>
      <c r="D192" s="2" t="s">
        <v>2086</v>
      </c>
      <c r="E192" s="2"/>
      <c r="F192" t="s">
        <v>125</v>
      </c>
      <c r="G192">
        <v>103.35</v>
      </c>
      <c r="H192">
        <v>0</v>
      </c>
      <c r="I192">
        <f t="shared" si="30"/>
        <v>0</v>
      </c>
      <c r="J192">
        <f t="shared" si="31"/>
        <v>0</v>
      </c>
      <c r="K192">
        <f t="shared" si="32"/>
        <v>0</v>
      </c>
      <c r="L192">
        <f t="shared" si="33"/>
        <v>0</v>
      </c>
      <c r="M192"/>
      <c r="N192">
        <v>0</v>
      </c>
      <c r="O192"/>
      <c r="P192">
        <v>3.0000000000000001E-5</v>
      </c>
      <c r="Q192"/>
      <c r="R192">
        <v>3.0000000000000001E-5</v>
      </c>
      <c r="S192">
        <f t="shared" si="34"/>
        <v>3.0000000000000001E-3</v>
      </c>
      <c r="T192"/>
      <c r="U192"/>
      <c r="V192"/>
      <c r="W192"/>
      <c r="Z192" s="1">
        <f t="shared" si="35"/>
        <v>0</v>
      </c>
    </row>
    <row r="193" spans="1:26" ht="24.95" customHeight="1" x14ac:dyDescent="0.25">
      <c r="A193"/>
      <c r="B193"/>
      <c r="C193" t="s">
        <v>2087</v>
      </c>
      <c r="D193" s="2" t="s">
        <v>2088</v>
      </c>
      <c r="E193" s="2"/>
      <c r="F193" t="s">
        <v>125</v>
      </c>
      <c r="G193">
        <v>124.02</v>
      </c>
      <c r="H193">
        <v>0</v>
      </c>
      <c r="I193">
        <f t="shared" si="30"/>
        <v>0</v>
      </c>
      <c r="J193">
        <f t="shared" si="31"/>
        <v>0</v>
      </c>
      <c r="K193">
        <f t="shared" si="32"/>
        <v>0</v>
      </c>
      <c r="L193">
        <f t="shared" si="33"/>
        <v>0</v>
      </c>
      <c r="M193">
        <f>ROUND(G193*(H193),2)</f>
        <v>0</v>
      </c>
      <c r="N193">
        <v>0</v>
      </c>
      <c r="O193"/>
      <c r="P193"/>
      <c r="Q193"/>
      <c r="R193"/>
      <c r="S193">
        <f t="shared" si="34"/>
        <v>0</v>
      </c>
      <c r="T193"/>
      <c r="U193"/>
      <c r="V193"/>
      <c r="W193"/>
      <c r="Z193" s="1">
        <f t="shared" si="35"/>
        <v>0</v>
      </c>
    </row>
    <row r="194" spans="1:26" ht="24.95" customHeight="1" x14ac:dyDescent="0.25">
      <c r="A194"/>
      <c r="B194"/>
      <c r="C194" t="s">
        <v>2089</v>
      </c>
      <c r="D194" s="2" t="s">
        <v>2090</v>
      </c>
      <c r="E194" s="2"/>
      <c r="F194" t="s">
        <v>125</v>
      </c>
      <c r="G194">
        <v>24.8</v>
      </c>
      <c r="H194">
        <v>0</v>
      </c>
      <c r="I194">
        <f t="shared" si="30"/>
        <v>0</v>
      </c>
      <c r="J194">
        <f t="shared" si="31"/>
        <v>0</v>
      </c>
      <c r="K194">
        <f t="shared" si="32"/>
        <v>0</v>
      </c>
      <c r="L194">
        <f t="shared" si="33"/>
        <v>0</v>
      </c>
      <c r="M194"/>
      <c r="N194">
        <v>0</v>
      </c>
      <c r="O194"/>
      <c r="P194">
        <v>5.0000000000000002E-5</v>
      </c>
      <c r="Q194"/>
      <c r="R194">
        <v>5.0000000000000002E-5</v>
      </c>
      <c r="S194">
        <f t="shared" si="34"/>
        <v>1E-3</v>
      </c>
      <c r="T194"/>
      <c r="U194"/>
      <c r="V194"/>
      <c r="W194"/>
      <c r="Z194" s="1">
        <f t="shared" si="35"/>
        <v>0</v>
      </c>
    </row>
    <row r="195" spans="1:26" ht="24.95" customHeight="1" x14ac:dyDescent="0.25">
      <c r="A195"/>
      <c r="B195"/>
      <c r="C195" t="s">
        <v>2087</v>
      </c>
      <c r="D195" s="2" t="s">
        <v>2088</v>
      </c>
      <c r="E195" s="2"/>
      <c r="F195" t="s">
        <v>125</v>
      </c>
      <c r="G195">
        <v>29.76</v>
      </c>
      <c r="H195">
        <v>0</v>
      </c>
      <c r="I195">
        <f t="shared" si="30"/>
        <v>0</v>
      </c>
      <c r="J195">
        <f t="shared" si="31"/>
        <v>0</v>
      </c>
      <c r="K195">
        <f t="shared" si="32"/>
        <v>0</v>
      </c>
      <c r="L195">
        <f t="shared" si="33"/>
        <v>0</v>
      </c>
      <c r="M195">
        <f>ROUND(G195*(H195),2)</f>
        <v>0</v>
      </c>
      <c r="N195">
        <v>0</v>
      </c>
      <c r="O195"/>
      <c r="P195"/>
      <c r="Q195"/>
      <c r="R195"/>
      <c r="S195">
        <f t="shared" si="34"/>
        <v>0</v>
      </c>
      <c r="T195"/>
      <c r="U195"/>
      <c r="V195"/>
      <c r="W195"/>
      <c r="Z195" s="1">
        <f t="shared" si="35"/>
        <v>0</v>
      </c>
    </row>
    <row r="196" spans="1:26" ht="35.1" customHeight="1" x14ac:dyDescent="0.25">
      <c r="A196"/>
      <c r="B196"/>
      <c r="C196" t="s">
        <v>2091</v>
      </c>
      <c r="D196" s="2" t="s">
        <v>2092</v>
      </c>
      <c r="E196" s="2"/>
      <c r="F196" t="s">
        <v>125</v>
      </c>
      <c r="G196">
        <v>268.66699999999997</v>
      </c>
      <c r="H196">
        <v>0</v>
      </c>
      <c r="I196">
        <f t="shared" si="30"/>
        <v>0</v>
      </c>
      <c r="J196">
        <f t="shared" si="31"/>
        <v>0</v>
      </c>
      <c r="K196">
        <f t="shared" si="32"/>
        <v>0</v>
      </c>
      <c r="L196">
        <f t="shared" si="33"/>
        <v>0</v>
      </c>
      <c r="M196"/>
      <c r="N196">
        <v>0</v>
      </c>
      <c r="O196"/>
      <c r="P196"/>
      <c r="Q196"/>
      <c r="R196"/>
      <c r="S196">
        <f t="shared" si="34"/>
        <v>0</v>
      </c>
      <c r="T196"/>
      <c r="U196"/>
      <c r="V196"/>
      <c r="W196"/>
      <c r="Z196" s="1">
        <f t="shared" si="35"/>
        <v>0</v>
      </c>
    </row>
    <row r="197" spans="1:26" ht="35.1" customHeight="1" x14ac:dyDescent="0.25">
      <c r="A197"/>
      <c r="B197"/>
      <c r="C197" t="s">
        <v>2093</v>
      </c>
      <c r="D197" s="2" t="s">
        <v>2094</v>
      </c>
      <c r="E197" s="2"/>
      <c r="F197" t="s">
        <v>125</v>
      </c>
      <c r="G197">
        <v>308.96699999999998</v>
      </c>
      <c r="H197">
        <v>0</v>
      </c>
      <c r="I197">
        <f t="shared" si="30"/>
        <v>0</v>
      </c>
      <c r="J197">
        <f t="shared" si="31"/>
        <v>0</v>
      </c>
      <c r="K197">
        <f t="shared" si="32"/>
        <v>0</v>
      </c>
      <c r="L197">
        <f t="shared" si="33"/>
        <v>0</v>
      </c>
      <c r="M197">
        <f>ROUND(G197*(H197),2)</f>
        <v>0</v>
      </c>
      <c r="N197">
        <v>0</v>
      </c>
      <c r="O197"/>
      <c r="P197"/>
      <c r="Q197"/>
      <c r="R197"/>
      <c r="S197">
        <f t="shared" si="34"/>
        <v>0</v>
      </c>
      <c r="T197"/>
      <c r="U197"/>
      <c r="V197"/>
      <c r="W197"/>
      <c r="Z197" s="1">
        <f t="shared" si="35"/>
        <v>0</v>
      </c>
    </row>
    <row r="198" spans="1:26" ht="24.95" customHeight="1" x14ac:dyDescent="0.25">
      <c r="A198"/>
      <c r="B198"/>
      <c r="C198" t="s">
        <v>253</v>
      </c>
      <c r="D198" s="2" t="s">
        <v>254</v>
      </c>
      <c r="E198" s="2"/>
      <c r="F198" t="s">
        <v>255</v>
      </c>
      <c r="G198">
        <v>1.6850993573665618</v>
      </c>
      <c r="H198">
        <v>0</v>
      </c>
      <c r="I198">
        <f t="shared" si="30"/>
        <v>0</v>
      </c>
      <c r="J198">
        <f t="shared" si="31"/>
        <v>0</v>
      </c>
      <c r="K198">
        <f t="shared" si="32"/>
        <v>0</v>
      </c>
      <c r="L198">
        <f t="shared" si="33"/>
        <v>0</v>
      </c>
      <c r="M198"/>
      <c r="N198">
        <v>0</v>
      </c>
      <c r="O198"/>
      <c r="P198"/>
      <c r="Q198"/>
      <c r="R198"/>
      <c r="S198">
        <f t="shared" si="34"/>
        <v>0</v>
      </c>
      <c r="T198"/>
      <c r="U198"/>
      <c r="V198"/>
      <c r="W198"/>
      <c r="Z198" s="1">
        <f t="shared" si="35"/>
        <v>0</v>
      </c>
    </row>
    <row r="199" spans="1:26" x14ac:dyDescent="0.25">
      <c r="A199"/>
      <c r="B199"/>
      <c r="C199">
        <v>711</v>
      </c>
      <c r="D199" s="2" t="s">
        <v>94</v>
      </c>
      <c r="E199" s="2"/>
      <c r="F199"/>
      <c r="G199"/>
      <c r="H199"/>
      <c r="I199">
        <f>ROUND((SUM(I187:I198))/1,2)</f>
        <v>0</v>
      </c>
      <c r="J199"/>
      <c r="K199"/>
      <c r="L199">
        <f>ROUND((SUM(L187:L198))/1,2)</f>
        <v>0</v>
      </c>
      <c r="M199">
        <f>ROUND((SUM(M187:M198))/1,2)</f>
        <v>0</v>
      </c>
      <c r="N199"/>
      <c r="O199"/>
      <c r="P199"/>
      <c r="Q199"/>
      <c r="R199"/>
      <c r="S199">
        <f>ROUND((SUM(S187:S198))/1,2)</f>
        <v>0</v>
      </c>
      <c r="T199"/>
      <c r="U199"/>
      <c r="V199">
        <f>ROUND((SUM(V187:V198))/1,2)</f>
        <v>0</v>
      </c>
      <c r="W199"/>
      <c r="X199"/>
      <c r="Y199"/>
      <c r="Z199"/>
    </row>
    <row r="200" spans="1:26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</row>
    <row r="201" spans="1:26" x14ac:dyDescent="0.25">
      <c r="A201"/>
      <c r="B201"/>
      <c r="C201">
        <v>712</v>
      </c>
      <c r="D201" s="2" t="s">
        <v>95</v>
      </c>
      <c r="E201" s="2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</row>
    <row r="202" spans="1:26" ht="24.95" customHeight="1" x14ac:dyDescent="0.25">
      <c r="A202"/>
      <c r="B202"/>
      <c r="C202" t="s">
        <v>256</v>
      </c>
      <c r="D202" s="2" t="s">
        <v>257</v>
      </c>
      <c r="E202" s="2"/>
      <c r="F202" t="s">
        <v>125</v>
      </c>
      <c r="G202">
        <v>118.24</v>
      </c>
      <c r="H202">
        <v>0</v>
      </c>
      <c r="I202">
        <f t="shared" ref="I202:I215" si="36">ROUND(G202*(H202),2)</f>
        <v>0</v>
      </c>
      <c r="J202">
        <f t="shared" ref="J202:J215" si="37">ROUND(G202*(N202),2)</f>
        <v>0</v>
      </c>
      <c r="K202">
        <f t="shared" ref="K202:K215" si="38">ROUND(G202*(O202),2)</f>
        <v>0</v>
      </c>
      <c r="L202">
        <f t="shared" ref="L202:L215" si="39">ROUND(G202*(H202),2)</f>
        <v>0</v>
      </c>
      <c r="M202"/>
      <c r="N202">
        <v>0</v>
      </c>
      <c r="O202"/>
      <c r="P202"/>
      <c r="Q202"/>
      <c r="R202"/>
      <c r="S202">
        <f t="shared" ref="S202:S215" si="40">ROUND(G202*(P202),3)</f>
        <v>0</v>
      </c>
      <c r="T202"/>
      <c r="U202"/>
      <c r="V202"/>
      <c r="W202"/>
      <c r="Z202" s="1">
        <f t="shared" ref="Z202:Z215" si="41">0.058844*POWER(I202,0.952797)</f>
        <v>0</v>
      </c>
    </row>
    <row r="203" spans="1:26" ht="24.95" customHeight="1" x14ac:dyDescent="0.25">
      <c r="A203"/>
      <c r="B203"/>
      <c r="C203" t="s">
        <v>2095</v>
      </c>
      <c r="D203" s="2" t="s">
        <v>1420</v>
      </c>
      <c r="E203" s="2"/>
      <c r="F203" t="s">
        <v>125</v>
      </c>
      <c r="G203">
        <v>135.976</v>
      </c>
      <c r="H203">
        <v>0</v>
      </c>
      <c r="I203">
        <f t="shared" si="36"/>
        <v>0</v>
      </c>
      <c r="J203">
        <f t="shared" si="37"/>
        <v>0</v>
      </c>
      <c r="K203">
        <f t="shared" si="38"/>
        <v>0</v>
      </c>
      <c r="L203">
        <f t="shared" si="39"/>
        <v>0</v>
      </c>
      <c r="M203"/>
      <c r="N203">
        <v>0</v>
      </c>
      <c r="O203"/>
      <c r="P203"/>
      <c r="Q203"/>
      <c r="R203"/>
      <c r="S203">
        <f t="shared" si="40"/>
        <v>0</v>
      </c>
      <c r="T203"/>
      <c r="U203"/>
      <c r="V203"/>
      <c r="W203"/>
      <c r="Z203" s="1">
        <f t="shared" si="41"/>
        <v>0</v>
      </c>
    </row>
    <row r="204" spans="1:26" ht="24.95" customHeight="1" x14ac:dyDescent="0.25">
      <c r="A204"/>
      <c r="B204"/>
      <c r="C204" t="s">
        <v>266</v>
      </c>
      <c r="D204" s="2" t="s">
        <v>267</v>
      </c>
      <c r="E204" s="2"/>
      <c r="F204" t="s">
        <v>125</v>
      </c>
      <c r="G204">
        <v>354.72</v>
      </c>
      <c r="H204">
        <v>0</v>
      </c>
      <c r="I204">
        <f t="shared" si="36"/>
        <v>0</v>
      </c>
      <c r="J204">
        <f t="shared" si="37"/>
        <v>0</v>
      </c>
      <c r="K204">
        <f t="shared" si="38"/>
        <v>0</v>
      </c>
      <c r="L204">
        <f t="shared" si="39"/>
        <v>0</v>
      </c>
      <c r="M204"/>
      <c r="N204">
        <v>0</v>
      </c>
      <c r="O204"/>
      <c r="P204"/>
      <c r="Q204"/>
      <c r="R204"/>
      <c r="S204">
        <f t="shared" si="40"/>
        <v>0</v>
      </c>
      <c r="T204"/>
      <c r="U204"/>
      <c r="V204"/>
      <c r="W204"/>
      <c r="Z204" s="1">
        <f t="shared" si="41"/>
        <v>0</v>
      </c>
    </row>
    <row r="205" spans="1:26" ht="35.1" customHeight="1" x14ac:dyDescent="0.25">
      <c r="A205"/>
      <c r="B205"/>
      <c r="C205" t="s">
        <v>268</v>
      </c>
      <c r="D205" s="2" t="s">
        <v>1422</v>
      </c>
      <c r="E205" s="2"/>
      <c r="F205" t="s">
        <v>125</v>
      </c>
      <c r="G205">
        <v>425.66399999999999</v>
      </c>
      <c r="H205">
        <v>0</v>
      </c>
      <c r="I205">
        <f t="shared" si="36"/>
        <v>0</v>
      </c>
      <c r="J205">
        <f t="shared" si="37"/>
        <v>0</v>
      </c>
      <c r="K205">
        <f t="shared" si="38"/>
        <v>0</v>
      </c>
      <c r="L205">
        <f t="shared" si="39"/>
        <v>0</v>
      </c>
      <c r="M205">
        <f>ROUND(G205*(H205),2)</f>
        <v>0</v>
      </c>
      <c r="N205">
        <v>0</v>
      </c>
      <c r="O205"/>
      <c r="P205"/>
      <c r="Q205"/>
      <c r="R205"/>
      <c r="S205">
        <f t="shared" si="40"/>
        <v>0</v>
      </c>
      <c r="T205"/>
      <c r="U205"/>
      <c r="V205"/>
      <c r="W205"/>
      <c r="Z205" s="1">
        <f t="shared" si="41"/>
        <v>0</v>
      </c>
    </row>
    <row r="206" spans="1:26" ht="24.95" customHeight="1" x14ac:dyDescent="0.25">
      <c r="A206"/>
      <c r="B206"/>
      <c r="C206" t="s">
        <v>260</v>
      </c>
      <c r="D206" s="2" t="s">
        <v>261</v>
      </c>
      <c r="E206" s="2"/>
      <c r="F206" t="s">
        <v>125</v>
      </c>
      <c r="G206">
        <v>118.24</v>
      </c>
      <c r="H206">
        <v>0</v>
      </c>
      <c r="I206">
        <f t="shared" si="36"/>
        <v>0</v>
      </c>
      <c r="J206">
        <f t="shared" si="37"/>
        <v>0</v>
      </c>
      <c r="K206">
        <f t="shared" si="38"/>
        <v>0</v>
      </c>
      <c r="L206">
        <f t="shared" si="39"/>
        <v>0</v>
      </c>
      <c r="M206"/>
      <c r="N206">
        <v>0</v>
      </c>
      <c r="O206"/>
      <c r="P206">
        <v>9.0000000000000006E-5</v>
      </c>
      <c r="Q206"/>
      <c r="R206">
        <v>9.0000000000000006E-5</v>
      </c>
      <c r="S206">
        <f t="shared" si="40"/>
        <v>1.0999999999999999E-2</v>
      </c>
      <c r="T206"/>
      <c r="U206"/>
      <c r="V206"/>
      <c r="W206"/>
      <c r="Z206" s="1">
        <f t="shared" si="41"/>
        <v>0</v>
      </c>
    </row>
    <row r="207" spans="1:26" ht="35.1" customHeight="1" x14ac:dyDescent="0.25">
      <c r="A207"/>
      <c r="B207"/>
      <c r="C207" t="s">
        <v>262</v>
      </c>
      <c r="D207" s="2" t="s">
        <v>2096</v>
      </c>
      <c r="E207" s="2"/>
      <c r="F207" t="s">
        <v>125</v>
      </c>
      <c r="G207">
        <v>141.88800000000001</v>
      </c>
      <c r="H207">
        <v>0</v>
      </c>
      <c r="I207">
        <f t="shared" si="36"/>
        <v>0</v>
      </c>
      <c r="J207">
        <f t="shared" si="37"/>
        <v>0</v>
      </c>
      <c r="K207">
        <f t="shared" si="38"/>
        <v>0</v>
      </c>
      <c r="L207">
        <f t="shared" si="39"/>
        <v>0</v>
      </c>
      <c r="M207">
        <f>ROUND(G207*(H207),2)</f>
        <v>0</v>
      </c>
      <c r="N207">
        <v>0</v>
      </c>
      <c r="O207"/>
      <c r="P207"/>
      <c r="Q207"/>
      <c r="R207"/>
      <c r="S207">
        <f t="shared" si="40"/>
        <v>0</v>
      </c>
      <c r="T207"/>
      <c r="U207"/>
      <c r="V207"/>
      <c r="W207"/>
      <c r="Z207" s="1">
        <f t="shared" si="41"/>
        <v>0</v>
      </c>
    </row>
    <row r="208" spans="1:26" ht="24.95" customHeight="1" x14ac:dyDescent="0.25">
      <c r="A208"/>
      <c r="B208"/>
      <c r="C208" t="s">
        <v>264</v>
      </c>
      <c r="D208" s="2" t="s">
        <v>265</v>
      </c>
      <c r="E208" s="2"/>
      <c r="F208" t="s">
        <v>125</v>
      </c>
      <c r="G208">
        <v>118.24</v>
      </c>
      <c r="H208">
        <v>0</v>
      </c>
      <c r="I208">
        <f t="shared" si="36"/>
        <v>0</v>
      </c>
      <c r="J208">
        <f t="shared" si="37"/>
        <v>0</v>
      </c>
      <c r="K208">
        <f t="shared" si="38"/>
        <v>0</v>
      </c>
      <c r="L208">
        <f t="shared" si="39"/>
        <v>0</v>
      </c>
      <c r="M208"/>
      <c r="N208">
        <v>0</v>
      </c>
      <c r="O208"/>
      <c r="P208"/>
      <c r="Q208"/>
      <c r="R208"/>
      <c r="S208">
        <f t="shared" si="40"/>
        <v>0</v>
      </c>
      <c r="T208"/>
      <c r="U208"/>
      <c r="V208"/>
      <c r="W208"/>
      <c r="Z208" s="1">
        <f t="shared" si="41"/>
        <v>0</v>
      </c>
    </row>
    <row r="209" spans="1:26" ht="24.95" customHeight="1" x14ac:dyDescent="0.25">
      <c r="A209"/>
      <c r="B209"/>
      <c r="C209" t="s">
        <v>2097</v>
      </c>
      <c r="D209" s="2" t="s">
        <v>271</v>
      </c>
      <c r="E209" s="2"/>
      <c r="F209" t="s">
        <v>218</v>
      </c>
      <c r="G209">
        <v>3</v>
      </c>
      <c r="H209">
        <v>0</v>
      </c>
      <c r="I209">
        <f t="shared" si="36"/>
        <v>0</v>
      </c>
      <c r="J209">
        <f t="shared" si="37"/>
        <v>0</v>
      </c>
      <c r="K209">
        <f t="shared" si="38"/>
        <v>0</v>
      </c>
      <c r="L209">
        <f t="shared" si="39"/>
        <v>0</v>
      </c>
      <c r="M209"/>
      <c r="N209">
        <v>0</v>
      </c>
      <c r="O209"/>
      <c r="P209"/>
      <c r="Q209"/>
      <c r="R209"/>
      <c r="S209">
        <f t="shared" si="40"/>
        <v>0</v>
      </c>
      <c r="T209"/>
      <c r="U209"/>
      <c r="V209"/>
      <c r="W209"/>
      <c r="Z209" s="1">
        <f t="shared" si="41"/>
        <v>0</v>
      </c>
    </row>
    <row r="210" spans="1:26" ht="24.95" customHeight="1" x14ac:dyDescent="0.25">
      <c r="A210"/>
      <c r="B210"/>
      <c r="C210" t="s">
        <v>2098</v>
      </c>
      <c r="D210" s="2" t="s">
        <v>273</v>
      </c>
      <c r="E210" s="2"/>
      <c r="F210" t="s">
        <v>218</v>
      </c>
      <c r="G210">
        <v>3</v>
      </c>
      <c r="H210">
        <v>0</v>
      </c>
      <c r="I210">
        <f t="shared" si="36"/>
        <v>0</v>
      </c>
      <c r="J210">
        <f t="shared" si="37"/>
        <v>0</v>
      </c>
      <c r="K210">
        <f t="shared" si="38"/>
        <v>0</v>
      </c>
      <c r="L210">
        <f t="shared" si="39"/>
        <v>0</v>
      </c>
      <c r="M210"/>
      <c r="N210">
        <v>0</v>
      </c>
      <c r="O210"/>
      <c r="P210"/>
      <c r="Q210"/>
      <c r="R210"/>
      <c r="S210">
        <f t="shared" si="40"/>
        <v>0</v>
      </c>
      <c r="T210"/>
      <c r="U210"/>
      <c r="V210"/>
      <c r="W210"/>
      <c r="Z210" s="1">
        <f t="shared" si="41"/>
        <v>0</v>
      </c>
    </row>
    <row r="211" spans="1:26" ht="24.95" customHeight="1" x14ac:dyDescent="0.25">
      <c r="A211"/>
      <c r="B211"/>
      <c r="C211" t="s">
        <v>2099</v>
      </c>
      <c r="D211" s="2" t="s">
        <v>2100</v>
      </c>
      <c r="E211" s="2"/>
      <c r="F211" t="s">
        <v>125</v>
      </c>
      <c r="G211">
        <v>90</v>
      </c>
      <c r="H211">
        <v>0</v>
      </c>
      <c r="I211">
        <f t="shared" si="36"/>
        <v>0</v>
      </c>
      <c r="J211">
        <f t="shared" si="37"/>
        <v>0</v>
      </c>
      <c r="K211">
        <f t="shared" si="38"/>
        <v>0</v>
      </c>
      <c r="L211">
        <f t="shared" si="39"/>
        <v>0</v>
      </c>
      <c r="M211"/>
      <c r="N211">
        <v>0</v>
      </c>
      <c r="O211"/>
      <c r="P211"/>
      <c r="Q211"/>
      <c r="R211"/>
      <c r="S211">
        <f t="shared" si="40"/>
        <v>0</v>
      </c>
      <c r="T211"/>
      <c r="U211"/>
      <c r="V211"/>
      <c r="W211"/>
      <c r="Z211" s="1">
        <f t="shared" si="41"/>
        <v>0</v>
      </c>
    </row>
    <row r="212" spans="1:26" ht="24.95" customHeight="1" x14ac:dyDescent="0.25">
      <c r="A212"/>
      <c r="B212"/>
      <c r="C212" t="s">
        <v>2101</v>
      </c>
      <c r="D212" s="2" t="s">
        <v>2102</v>
      </c>
      <c r="E212" s="2"/>
      <c r="F212" t="s">
        <v>128</v>
      </c>
      <c r="G212">
        <v>7.2</v>
      </c>
      <c r="H212">
        <v>0</v>
      </c>
      <c r="I212">
        <f t="shared" si="36"/>
        <v>0</v>
      </c>
      <c r="J212">
        <f t="shared" si="37"/>
        <v>0</v>
      </c>
      <c r="K212">
        <f t="shared" si="38"/>
        <v>0</v>
      </c>
      <c r="L212">
        <f t="shared" si="39"/>
        <v>0</v>
      </c>
      <c r="M212"/>
      <c r="N212">
        <v>0</v>
      </c>
      <c r="O212"/>
      <c r="P212"/>
      <c r="Q212"/>
      <c r="R212"/>
      <c r="S212">
        <f t="shared" si="40"/>
        <v>0</v>
      </c>
      <c r="T212"/>
      <c r="U212"/>
      <c r="V212"/>
      <c r="W212"/>
      <c r="Z212" s="1">
        <f t="shared" si="41"/>
        <v>0</v>
      </c>
    </row>
    <row r="213" spans="1:26" ht="24.95" customHeight="1" x14ac:dyDescent="0.25">
      <c r="A213"/>
      <c r="B213"/>
      <c r="C213" t="s">
        <v>2103</v>
      </c>
      <c r="D213" s="2" t="s">
        <v>2104</v>
      </c>
      <c r="E213" s="2"/>
      <c r="F213" t="s">
        <v>2035</v>
      </c>
      <c r="G213">
        <v>2</v>
      </c>
      <c r="H213">
        <v>0</v>
      </c>
      <c r="I213">
        <f t="shared" si="36"/>
        <v>0</v>
      </c>
      <c r="J213">
        <f t="shared" si="37"/>
        <v>0</v>
      </c>
      <c r="K213">
        <f t="shared" si="38"/>
        <v>0</v>
      </c>
      <c r="L213">
        <f t="shared" si="39"/>
        <v>0</v>
      </c>
      <c r="M213"/>
      <c r="N213">
        <v>0</v>
      </c>
      <c r="O213"/>
      <c r="P213"/>
      <c r="Q213"/>
      <c r="R213"/>
      <c r="S213">
        <f t="shared" si="40"/>
        <v>0</v>
      </c>
      <c r="T213"/>
      <c r="U213"/>
      <c r="V213"/>
      <c r="W213"/>
      <c r="Z213" s="1">
        <f t="shared" si="41"/>
        <v>0</v>
      </c>
    </row>
    <row r="214" spans="1:26" ht="24.95" customHeight="1" x14ac:dyDescent="0.25">
      <c r="A214"/>
      <c r="B214"/>
      <c r="C214" t="s">
        <v>2105</v>
      </c>
      <c r="D214" s="2" t="s">
        <v>2106</v>
      </c>
      <c r="E214" s="2"/>
      <c r="F214" t="s">
        <v>215</v>
      </c>
      <c r="G214">
        <v>19.5</v>
      </c>
      <c r="H214">
        <v>0</v>
      </c>
      <c r="I214">
        <f t="shared" si="36"/>
        <v>0</v>
      </c>
      <c r="J214">
        <f t="shared" si="37"/>
        <v>0</v>
      </c>
      <c r="K214">
        <f t="shared" si="38"/>
        <v>0</v>
      </c>
      <c r="L214">
        <f t="shared" si="39"/>
        <v>0</v>
      </c>
      <c r="M214"/>
      <c r="N214">
        <v>0</v>
      </c>
      <c r="O214"/>
      <c r="P214"/>
      <c r="Q214"/>
      <c r="R214"/>
      <c r="S214">
        <f t="shared" si="40"/>
        <v>0</v>
      </c>
      <c r="T214"/>
      <c r="U214"/>
      <c r="V214"/>
      <c r="W214"/>
      <c r="Z214" s="1">
        <f t="shared" si="41"/>
        <v>0</v>
      </c>
    </row>
    <row r="215" spans="1:26" ht="24.95" customHeight="1" x14ac:dyDescent="0.25">
      <c r="A215"/>
      <c r="B215"/>
      <c r="C215" t="s">
        <v>281</v>
      </c>
      <c r="D215" s="2" t="s">
        <v>282</v>
      </c>
      <c r="E215" s="2"/>
      <c r="F215" t="s">
        <v>255</v>
      </c>
      <c r="G215">
        <v>1.7486880123615265</v>
      </c>
      <c r="H215">
        <v>0</v>
      </c>
      <c r="I215">
        <f t="shared" si="36"/>
        <v>0</v>
      </c>
      <c r="J215">
        <f t="shared" si="37"/>
        <v>0</v>
      </c>
      <c r="K215">
        <f t="shared" si="38"/>
        <v>0</v>
      </c>
      <c r="L215">
        <f t="shared" si="39"/>
        <v>0</v>
      </c>
      <c r="M215"/>
      <c r="N215">
        <v>0</v>
      </c>
      <c r="O215"/>
      <c r="P215"/>
      <c r="Q215"/>
      <c r="R215"/>
      <c r="S215">
        <f t="shared" si="40"/>
        <v>0</v>
      </c>
      <c r="T215"/>
      <c r="U215"/>
      <c r="V215"/>
      <c r="W215"/>
      <c r="Z215" s="1">
        <f t="shared" si="41"/>
        <v>0</v>
      </c>
    </row>
    <row r="216" spans="1:26" x14ac:dyDescent="0.25">
      <c r="A216"/>
      <c r="B216"/>
      <c r="C216">
        <v>712</v>
      </c>
      <c r="D216" s="2" t="s">
        <v>95</v>
      </c>
      <c r="E216" s="2"/>
      <c r="F216"/>
      <c r="G216"/>
      <c r="H216"/>
      <c r="I216">
        <f>ROUND((SUM(I201:I215))/1,2)</f>
        <v>0</v>
      </c>
      <c r="J216"/>
      <c r="K216"/>
      <c r="L216">
        <f>ROUND((SUM(L201:L215))/1,2)</f>
        <v>0</v>
      </c>
      <c r="M216">
        <f>ROUND((SUM(M201:M215))/1,2)</f>
        <v>0</v>
      </c>
      <c r="N216"/>
      <c r="O216"/>
      <c r="P216"/>
      <c r="Q216"/>
      <c r="R216"/>
      <c r="S216">
        <f>ROUND((SUM(S201:S215))/1,2)</f>
        <v>0.01</v>
      </c>
      <c r="T216"/>
      <c r="U216"/>
      <c r="V216">
        <f>ROUND((SUM(V201:V215))/1,2)</f>
        <v>0</v>
      </c>
      <c r="W216"/>
      <c r="X216"/>
      <c r="Y216"/>
      <c r="Z216"/>
    </row>
    <row r="217" spans="1:26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</row>
    <row r="218" spans="1:26" x14ac:dyDescent="0.25">
      <c r="A218"/>
      <c r="B218"/>
      <c r="C218">
        <v>713</v>
      </c>
      <c r="D218" s="2" t="s">
        <v>96</v>
      </c>
      <c r="E218" s="2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</row>
    <row r="219" spans="1:26" ht="24.95" customHeight="1" x14ac:dyDescent="0.25">
      <c r="A219"/>
      <c r="B219"/>
      <c r="C219" t="s">
        <v>283</v>
      </c>
      <c r="D219" s="2" t="s">
        <v>284</v>
      </c>
      <c r="E219" s="2"/>
      <c r="F219" t="s">
        <v>125</v>
      </c>
      <c r="G219">
        <v>180</v>
      </c>
      <c r="H219">
        <v>0</v>
      </c>
      <c r="I219">
        <f t="shared" ref="I219:I229" si="42">ROUND(G219*(H219),2)</f>
        <v>0</v>
      </c>
      <c r="J219">
        <f t="shared" ref="J219:J229" si="43">ROUND(G219*(N219),2)</f>
        <v>0</v>
      </c>
      <c r="K219">
        <f t="shared" ref="K219:K229" si="44">ROUND(G219*(O219),2)</f>
        <v>0</v>
      </c>
      <c r="L219">
        <f t="shared" ref="L219:L229" si="45">ROUND(G219*(H219),2)</f>
        <v>0</v>
      </c>
      <c r="M219"/>
      <c r="N219">
        <v>0</v>
      </c>
      <c r="O219"/>
      <c r="P219">
        <v>1.1E-4</v>
      </c>
      <c r="Q219"/>
      <c r="R219">
        <v>1.1E-4</v>
      </c>
      <c r="S219">
        <f t="shared" ref="S219:S229" si="46">ROUND(G219*(P219),3)</f>
        <v>0.02</v>
      </c>
      <c r="T219"/>
      <c r="U219"/>
      <c r="V219"/>
      <c r="W219"/>
      <c r="Z219" s="1">
        <f t="shared" ref="Z219:Z229" si="47">0.058844*POWER(I219,0.952797)</f>
        <v>0</v>
      </c>
    </row>
    <row r="220" spans="1:26" ht="24.95" customHeight="1" x14ac:dyDescent="0.25">
      <c r="A220"/>
      <c r="B220"/>
      <c r="C220" t="s">
        <v>1431</v>
      </c>
      <c r="D220" s="2" t="s">
        <v>2107</v>
      </c>
      <c r="E220" s="2"/>
      <c r="F220" t="s">
        <v>125</v>
      </c>
      <c r="G220">
        <v>207</v>
      </c>
      <c r="H220">
        <v>0</v>
      </c>
      <c r="I220">
        <f t="shared" si="42"/>
        <v>0</v>
      </c>
      <c r="J220">
        <f t="shared" si="43"/>
        <v>0</v>
      </c>
      <c r="K220">
        <f t="shared" si="44"/>
        <v>0</v>
      </c>
      <c r="L220">
        <f t="shared" si="45"/>
        <v>0</v>
      </c>
      <c r="M220">
        <f>ROUND(G220*(H220),2)</f>
        <v>0</v>
      </c>
      <c r="N220">
        <v>0</v>
      </c>
      <c r="O220"/>
      <c r="P220"/>
      <c r="Q220"/>
      <c r="R220"/>
      <c r="S220">
        <f t="shared" si="46"/>
        <v>0</v>
      </c>
      <c r="T220"/>
      <c r="U220"/>
      <c r="V220"/>
      <c r="W220"/>
      <c r="Z220" s="1">
        <f t="shared" si="47"/>
        <v>0</v>
      </c>
    </row>
    <row r="221" spans="1:26" ht="24.95" customHeight="1" x14ac:dyDescent="0.25">
      <c r="A221"/>
      <c r="B221"/>
      <c r="C221" t="s">
        <v>2108</v>
      </c>
      <c r="D221" s="2" t="s">
        <v>2109</v>
      </c>
      <c r="E221" s="2"/>
      <c r="F221" t="s">
        <v>125</v>
      </c>
      <c r="G221">
        <v>90</v>
      </c>
      <c r="H221">
        <v>0</v>
      </c>
      <c r="I221">
        <f t="shared" si="42"/>
        <v>0</v>
      </c>
      <c r="J221">
        <f t="shared" si="43"/>
        <v>0</v>
      </c>
      <c r="K221">
        <f t="shared" si="44"/>
        <v>0</v>
      </c>
      <c r="L221">
        <f t="shared" si="45"/>
        <v>0</v>
      </c>
      <c r="M221"/>
      <c r="N221">
        <v>0</v>
      </c>
      <c r="O221"/>
      <c r="P221"/>
      <c r="Q221"/>
      <c r="R221"/>
      <c r="S221">
        <f t="shared" si="46"/>
        <v>0</v>
      </c>
      <c r="T221"/>
      <c r="U221"/>
      <c r="V221"/>
      <c r="W221"/>
      <c r="Z221" s="1">
        <f t="shared" si="47"/>
        <v>0</v>
      </c>
    </row>
    <row r="222" spans="1:26" ht="24.95" customHeight="1" x14ac:dyDescent="0.25">
      <c r="A222"/>
      <c r="B222"/>
      <c r="C222" t="s">
        <v>2110</v>
      </c>
      <c r="D222" s="2" t="s">
        <v>298</v>
      </c>
      <c r="E222" s="2"/>
      <c r="F222" t="s">
        <v>125</v>
      </c>
      <c r="G222">
        <v>108</v>
      </c>
      <c r="H222">
        <v>0</v>
      </c>
      <c r="I222">
        <f t="shared" si="42"/>
        <v>0</v>
      </c>
      <c r="J222">
        <f t="shared" si="43"/>
        <v>0</v>
      </c>
      <c r="K222">
        <f t="shared" si="44"/>
        <v>0</v>
      </c>
      <c r="L222">
        <f t="shared" si="45"/>
        <v>0</v>
      </c>
      <c r="M222">
        <f>ROUND(G222*(H222),2)</f>
        <v>0</v>
      </c>
      <c r="N222">
        <v>0</v>
      </c>
      <c r="O222"/>
      <c r="P222"/>
      <c r="Q222"/>
      <c r="R222"/>
      <c r="S222">
        <f t="shared" si="46"/>
        <v>0</v>
      </c>
      <c r="T222"/>
      <c r="U222"/>
      <c r="V222"/>
      <c r="W222"/>
      <c r="Z222" s="1">
        <f t="shared" si="47"/>
        <v>0</v>
      </c>
    </row>
    <row r="223" spans="1:26" ht="24.95" customHeight="1" x14ac:dyDescent="0.25">
      <c r="A223"/>
      <c r="B223"/>
      <c r="C223" t="s">
        <v>2111</v>
      </c>
      <c r="D223" s="2" t="s">
        <v>2112</v>
      </c>
      <c r="E223" s="2"/>
      <c r="F223" t="s">
        <v>125</v>
      </c>
      <c r="G223">
        <v>60.64</v>
      </c>
      <c r="H223">
        <v>0</v>
      </c>
      <c r="I223">
        <f t="shared" si="42"/>
        <v>0</v>
      </c>
      <c r="J223">
        <f t="shared" si="43"/>
        <v>0</v>
      </c>
      <c r="K223">
        <f t="shared" si="44"/>
        <v>0</v>
      </c>
      <c r="L223">
        <f t="shared" si="45"/>
        <v>0</v>
      </c>
      <c r="M223"/>
      <c r="N223">
        <v>0</v>
      </c>
      <c r="O223"/>
      <c r="P223">
        <v>2.9999999999999997E-4</v>
      </c>
      <c r="Q223"/>
      <c r="R223">
        <v>2.9999999999999997E-4</v>
      </c>
      <c r="S223">
        <f t="shared" si="46"/>
        <v>1.7999999999999999E-2</v>
      </c>
      <c r="T223"/>
      <c r="U223"/>
      <c r="V223"/>
      <c r="W223"/>
      <c r="Z223" s="1">
        <f t="shared" si="47"/>
        <v>0</v>
      </c>
    </row>
    <row r="224" spans="1:26" ht="24.95" customHeight="1" x14ac:dyDescent="0.25">
      <c r="A224"/>
      <c r="B224"/>
      <c r="C224" t="s">
        <v>1434</v>
      </c>
      <c r="D224" s="2" t="s">
        <v>2113</v>
      </c>
      <c r="E224" s="2"/>
      <c r="F224" t="s">
        <v>125</v>
      </c>
      <c r="G224">
        <v>63.671999999999997</v>
      </c>
      <c r="H224">
        <v>0</v>
      </c>
      <c r="I224">
        <f t="shared" si="42"/>
        <v>0</v>
      </c>
      <c r="J224">
        <f t="shared" si="43"/>
        <v>0</v>
      </c>
      <c r="K224">
        <f t="shared" si="44"/>
        <v>0</v>
      </c>
      <c r="L224">
        <f t="shared" si="45"/>
        <v>0</v>
      </c>
      <c r="M224">
        <f>ROUND(G224*(H224),2)</f>
        <v>0</v>
      </c>
      <c r="N224">
        <v>0</v>
      </c>
      <c r="O224"/>
      <c r="P224"/>
      <c r="Q224"/>
      <c r="R224"/>
      <c r="S224">
        <f t="shared" si="46"/>
        <v>0</v>
      </c>
      <c r="T224"/>
      <c r="U224"/>
      <c r="V224"/>
      <c r="W224"/>
      <c r="Z224" s="1">
        <f t="shared" si="47"/>
        <v>0</v>
      </c>
    </row>
    <row r="225" spans="1:26" ht="24.95" customHeight="1" x14ac:dyDescent="0.25">
      <c r="A225"/>
      <c r="B225"/>
      <c r="C225" t="s">
        <v>289</v>
      </c>
      <c r="D225" s="2" t="s">
        <v>290</v>
      </c>
      <c r="E225" s="2"/>
      <c r="F225" t="s">
        <v>125</v>
      </c>
      <c r="G225">
        <v>90.24</v>
      </c>
      <c r="H225">
        <v>0</v>
      </c>
      <c r="I225">
        <f t="shared" si="42"/>
        <v>0</v>
      </c>
      <c r="J225">
        <f t="shared" si="43"/>
        <v>0</v>
      </c>
      <c r="K225">
        <f t="shared" si="44"/>
        <v>0</v>
      </c>
      <c r="L225">
        <f t="shared" si="45"/>
        <v>0</v>
      </c>
      <c r="M225"/>
      <c r="N225">
        <v>0</v>
      </c>
      <c r="O225"/>
      <c r="P225"/>
      <c r="Q225"/>
      <c r="R225"/>
      <c r="S225">
        <f t="shared" si="46"/>
        <v>0</v>
      </c>
      <c r="T225"/>
      <c r="U225"/>
      <c r="V225"/>
      <c r="W225"/>
      <c r="Z225" s="1">
        <f t="shared" si="47"/>
        <v>0</v>
      </c>
    </row>
    <row r="226" spans="1:26" ht="24.95" customHeight="1" x14ac:dyDescent="0.25">
      <c r="A226"/>
      <c r="B226"/>
      <c r="C226" t="s">
        <v>2114</v>
      </c>
      <c r="D226" s="2" t="s">
        <v>2115</v>
      </c>
      <c r="E226" s="2"/>
      <c r="F226" t="s">
        <v>125</v>
      </c>
      <c r="G226">
        <v>216.57599999999999</v>
      </c>
      <c r="H226">
        <v>0</v>
      </c>
      <c r="I226">
        <f t="shared" si="42"/>
        <v>0</v>
      </c>
      <c r="J226">
        <f t="shared" si="43"/>
        <v>0</v>
      </c>
      <c r="K226">
        <f t="shared" si="44"/>
        <v>0</v>
      </c>
      <c r="L226">
        <f t="shared" si="45"/>
        <v>0</v>
      </c>
      <c r="M226">
        <f>ROUND(G226*(H226),2)</f>
        <v>0</v>
      </c>
      <c r="N226">
        <v>0</v>
      </c>
      <c r="O226"/>
      <c r="P226"/>
      <c r="Q226"/>
      <c r="R226"/>
      <c r="S226">
        <f t="shared" si="46"/>
        <v>0</v>
      </c>
      <c r="T226"/>
      <c r="U226"/>
      <c r="V226"/>
      <c r="W226"/>
      <c r="Z226" s="1">
        <f t="shared" si="47"/>
        <v>0</v>
      </c>
    </row>
    <row r="227" spans="1:26" ht="24.95" customHeight="1" x14ac:dyDescent="0.25">
      <c r="A227"/>
      <c r="B227"/>
      <c r="C227" t="s">
        <v>291</v>
      </c>
      <c r="D227" s="2" t="s">
        <v>292</v>
      </c>
      <c r="E227" s="2"/>
      <c r="F227" t="s">
        <v>125</v>
      </c>
      <c r="G227">
        <v>90.24</v>
      </c>
      <c r="H227">
        <v>0</v>
      </c>
      <c r="I227">
        <f t="shared" si="42"/>
        <v>0</v>
      </c>
      <c r="J227">
        <f t="shared" si="43"/>
        <v>0</v>
      </c>
      <c r="K227">
        <f t="shared" si="44"/>
        <v>0</v>
      </c>
      <c r="L227">
        <f t="shared" si="45"/>
        <v>0</v>
      </c>
      <c r="M227"/>
      <c r="N227">
        <v>0</v>
      </c>
      <c r="O227"/>
      <c r="P227"/>
      <c r="Q227"/>
      <c r="R227"/>
      <c r="S227">
        <f t="shared" si="46"/>
        <v>0</v>
      </c>
      <c r="T227"/>
      <c r="U227"/>
      <c r="V227"/>
      <c r="W227"/>
      <c r="Z227" s="1">
        <f t="shared" si="47"/>
        <v>0</v>
      </c>
    </row>
    <row r="228" spans="1:26" ht="24.95" customHeight="1" x14ac:dyDescent="0.25">
      <c r="A228"/>
      <c r="B228"/>
      <c r="C228" t="s">
        <v>305</v>
      </c>
      <c r="D228" s="2" t="s">
        <v>306</v>
      </c>
      <c r="E228" s="2"/>
      <c r="F228" t="s">
        <v>128</v>
      </c>
      <c r="G228">
        <v>6.4969999999999999</v>
      </c>
      <c r="H228">
        <v>0</v>
      </c>
      <c r="I228">
        <f t="shared" si="42"/>
        <v>0</v>
      </c>
      <c r="J228">
        <f t="shared" si="43"/>
        <v>0</v>
      </c>
      <c r="K228">
        <f t="shared" si="44"/>
        <v>0</v>
      </c>
      <c r="L228">
        <f t="shared" si="45"/>
        <v>0</v>
      </c>
      <c r="M228">
        <f>ROUND(G228*(H228),2)</f>
        <v>0</v>
      </c>
      <c r="N228">
        <v>0</v>
      </c>
      <c r="O228"/>
      <c r="P228"/>
      <c r="Q228"/>
      <c r="R228"/>
      <c r="S228">
        <f t="shared" si="46"/>
        <v>0</v>
      </c>
      <c r="T228"/>
      <c r="U228"/>
      <c r="V228"/>
      <c r="W228"/>
      <c r="Z228" s="1">
        <f t="shared" si="47"/>
        <v>0</v>
      </c>
    </row>
    <row r="229" spans="1:26" ht="24.95" customHeight="1" x14ac:dyDescent="0.25">
      <c r="A229"/>
      <c r="B229"/>
      <c r="C229" t="s">
        <v>307</v>
      </c>
      <c r="D229" s="2" t="s">
        <v>1439</v>
      </c>
      <c r="E229" s="2"/>
      <c r="F229" t="s">
        <v>255</v>
      </c>
      <c r="G229">
        <v>0.89024116992950431</v>
      </c>
      <c r="H229">
        <v>0</v>
      </c>
      <c r="I229">
        <f t="shared" si="42"/>
        <v>0</v>
      </c>
      <c r="J229">
        <f t="shared" si="43"/>
        <v>0</v>
      </c>
      <c r="K229">
        <f t="shared" si="44"/>
        <v>0</v>
      </c>
      <c r="L229">
        <f t="shared" si="45"/>
        <v>0</v>
      </c>
      <c r="M229"/>
      <c r="N229">
        <v>0</v>
      </c>
      <c r="O229"/>
      <c r="P229"/>
      <c r="Q229"/>
      <c r="R229"/>
      <c r="S229">
        <f t="shared" si="46"/>
        <v>0</v>
      </c>
      <c r="T229"/>
      <c r="U229"/>
      <c r="V229"/>
      <c r="W229"/>
      <c r="Z229" s="1">
        <f t="shared" si="47"/>
        <v>0</v>
      </c>
    </row>
    <row r="230" spans="1:26" x14ac:dyDescent="0.25">
      <c r="A230"/>
      <c r="B230"/>
      <c r="C230">
        <v>713</v>
      </c>
      <c r="D230" s="2" t="s">
        <v>96</v>
      </c>
      <c r="E230" s="2"/>
      <c r="F230"/>
      <c r="G230"/>
      <c r="H230"/>
      <c r="I230">
        <f>ROUND((SUM(I218:I229))/1,2)</f>
        <v>0</v>
      </c>
      <c r="J230"/>
      <c r="K230"/>
      <c r="L230">
        <f>ROUND((SUM(L218:L229))/1,2)</f>
        <v>0</v>
      </c>
      <c r="M230">
        <f>ROUND((SUM(M218:M229))/1,2)</f>
        <v>0</v>
      </c>
      <c r="N230"/>
      <c r="O230"/>
      <c r="P230"/>
      <c r="Q230"/>
      <c r="R230"/>
      <c r="S230">
        <f>ROUND((SUM(S218:S229))/1,2)</f>
        <v>0.04</v>
      </c>
      <c r="T230"/>
      <c r="U230"/>
      <c r="V230">
        <f>ROUND((SUM(V218:V229))/1,2)</f>
        <v>0</v>
      </c>
      <c r="W230"/>
      <c r="X230"/>
      <c r="Y230"/>
      <c r="Z230"/>
    </row>
    <row r="231" spans="1:26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</row>
    <row r="232" spans="1:26" x14ac:dyDescent="0.25">
      <c r="A232"/>
      <c r="B232"/>
      <c r="C232">
        <v>721</v>
      </c>
      <c r="D232" s="2" t="s">
        <v>756</v>
      </c>
      <c r="E232" s="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</row>
    <row r="233" spans="1:26" ht="24.95" customHeight="1" x14ac:dyDescent="0.25">
      <c r="A233"/>
      <c r="B233"/>
      <c r="C233" t="s">
        <v>2116</v>
      </c>
      <c r="D233" s="2" t="s">
        <v>2117</v>
      </c>
      <c r="E233" s="2"/>
      <c r="F233" t="s">
        <v>218</v>
      </c>
      <c r="G233">
        <v>1</v>
      </c>
      <c r="H233">
        <v>0</v>
      </c>
      <c r="I233">
        <f>ROUND(G233*(H233),2)</f>
        <v>0</v>
      </c>
      <c r="J233">
        <f>ROUND(G233*(N233),2)</f>
        <v>0</v>
      </c>
      <c r="K233">
        <f>ROUND(G233*(O233),2)</f>
        <v>0</v>
      </c>
      <c r="L233">
        <f>ROUND(G233*(H233),2)</f>
        <v>0</v>
      </c>
      <c r="M233"/>
      <c r="N233">
        <v>0</v>
      </c>
      <c r="O233"/>
      <c r="P233"/>
      <c r="Q233"/>
      <c r="R233"/>
      <c r="S233">
        <f>ROUND(G233*(P233),3)</f>
        <v>0</v>
      </c>
      <c r="T233"/>
      <c r="U233"/>
      <c r="V233"/>
      <c r="W233"/>
      <c r="Z233" s="1">
        <f>0.058844*POWER(I233,0.952797)</f>
        <v>0</v>
      </c>
    </row>
    <row r="234" spans="1:26" ht="24.95" customHeight="1" x14ac:dyDescent="0.25">
      <c r="A234"/>
      <c r="B234"/>
      <c r="C234" t="s">
        <v>2118</v>
      </c>
      <c r="D234" s="2" t="s">
        <v>2119</v>
      </c>
      <c r="E234" s="2"/>
      <c r="F234" t="s">
        <v>218</v>
      </c>
      <c r="G234">
        <v>1</v>
      </c>
      <c r="H234">
        <v>0</v>
      </c>
      <c r="I234">
        <f>ROUND(G234*(H234),2)</f>
        <v>0</v>
      </c>
      <c r="J234">
        <f>ROUND(G234*(N234),2)</f>
        <v>0</v>
      </c>
      <c r="K234">
        <f>ROUND(G234*(O234),2)</f>
        <v>0</v>
      </c>
      <c r="L234">
        <f>ROUND(G234*(H234),2)</f>
        <v>0</v>
      </c>
      <c r="M234"/>
      <c r="N234">
        <v>0</v>
      </c>
      <c r="O234"/>
      <c r="P234"/>
      <c r="Q234"/>
      <c r="R234"/>
      <c r="S234">
        <f>ROUND(G234*(P234),3)</f>
        <v>0</v>
      </c>
      <c r="T234"/>
      <c r="U234"/>
      <c r="V234"/>
      <c r="W234"/>
      <c r="Z234" s="1">
        <f>0.058844*POWER(I234,0.952797)</f>
        <v>0</v>
      </c>
    </row>
    <row r="235" spans="1:26" ht="24.95" customHeight="1" x14ac:dyDescent="0.25">
      <c r="A235"/>
      <c r="B235"/>
      <c r="C235" t="s">
        <v>2120</v>
      </c>
      <c r="D235" s="2" t="s">
        <v>2121</v>
      </c>
      <c r="E235" s="2"/>
      <c r="F235" t="s">
        <v>218</v>
      </c>
      <c r="G235">
        <v>1</v>
      </c>
      <c r="H235">
        <v>0</v>
      </c>
      <c r="I235">
        <f>ROUND(G235*(H235),2)</f>
        <v>0</v>
      </c>
      <c r="J235">
        <f>ROUND(G235*(N235),2)</f>
        <v>0</v>
      </c>
      <c r="K235">
        <f>ROUND(G235*(O235),2)</f>
        <v>0</v>
      </c>
      <c r="L235">
        <f>ROUND(G235*(H235),2)</f>
        <v>0</v>
      </c>
      <c r="M235"/>
      <c r="N235">
        <v>0</v>
      </c>
      <c r="O235"/>
      <c r="P235"/>
      <c r="Q235"/>
      <c r="R235"/>
      <c r="S235">
        <f>ROUND(G235*(P235),3)</f>
        <v>0</v>
      </c>
      <c r="T235"/>
      <c r="U235"/>
      <c r="V235"/>
      <c r="W235"/>
      <c r="Z235" s="1">
        <f>0.058844*POWER(I235,0.952797)</f>
        <v>0</v>
      </c>
    </row>
    <row r="236" spans="1:26" ht="35.1" customHeight="1" x14ac:dyDescent="0.25">
      <c r="A236"/>
      <c r="B236"/>
      <c r="C236" t="s">
        <v>2122</v>
      </c>
      <c r="D236" s="2" t="s">
        <v>2123</v>
      </c>
      <c r="E236" s="2"/>
      <c r="F236" t="s">
        <v>218</v>
      </c>
      <c r="G236">
        <v>5</v>
      </c>
      <c r="H236">
        <v>0</v>
      </c>
      <c r="I236">
        <f>ROUND(G236*(H236),2)</f>
        <v>0</v>
      </c>
      <c r="J236">
        <f>ROUND(G236*(N236),2)</f>
        <v>0</v>
      </c>
      <c r="K236">
        <f>ROUND(G236*(O236),2)</f>
        <v>0</v>
      </c>
      <c r="L236">
        <f>ROUND(G236*(H236),2)</f>
        <v>0</v>
      </c>
      <c r="M236"/>
      <c r="N236">
        <v>0</v>
      </c>
      <c r="O236"/>
      <c r="P236"/>
      <c r="Q236"/>
      <c r="R236"/>
      <c r="S236">
        <f>ROUND(G236*(P236),3)</f>
        <v>0</v>
      </c>
      <c r="T236"/>
      <c r="U236"/>
      <c r="V236"/>
      <c r="W236"/>
      <c r="Z236" s="1">
        <f>0.058844*POWER(I236,0.952797)</f>
        <v>0</v>
      </c>
    </row>
    <row r="237" spans="1:26" x14ac:dyDescent="0.25">
      <c r="A237"/>
      <c r="B237"/>
      <c r="C237">
        <v>721</v>
      </c>
      <c r="D237" s="2" t="s">
        <v>756</v>
      </c>
      <c r="E237" s="2"/>
      <c r="F237"/>
      <c r="G237"/>
      <c r="H237"/>
      <c r="I237">
        <f>ROUND((SUM(I232:I236))/1,2)</f>
        <v>0</v>
      </c>
      <c r="J237"/>
      <c r="K237"/>
      <c r="L237">
        <f>ROUND((SUM(L232:L236))/1,2)</f>
        <v>0</v>
      </c>
      <c r="M237">
        <f>ROUND((SUM(M232:M236))/1,2)</f>
        <v>0</v>
      </c>
      <c r="N237"/>
      <c r="O237"/>
      <c r="P237"/>
      <c r="Q237"/>
      <c r="R237"/>
      <c r="S237">
        <f>ROUND((SUM(S232:S236))/1,2)</f>
        <v>0</v>
      </c>
      <c r="T237"/>
      <c r="U237"/>
      <c r="V237">
        <f>ROUND((SUM(V232:V236))/1,2)</f>
        <v>0</v>
      </c>
      <c r="W237"/>
      <c r="X237"/>
      <c r="Y237"/>
      <c r="Z237"/>
    </row>
    <row r="238" spans="1:26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</row>
    <row r="239" spans="1:26" x14ac:dyDescent="0.25">
      <c r="A239"/>
      <c r="B239"/>
      <c r="C239">
        <v>763</v>
      </c>
      <c r="D239" s="2" t="s">
        <v>97</v>
      </c>
      <c r="E239" s="2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 ht="24.95" customHeight="1" x14ac:dyDescent="0.25">
      <c r="A240"/>
      <c r="B240"/>
      <c r="C240" t="s">
        <v>1442</v>
      </c>
      <c r="D240" s="2" t="s">
        <v>2124</v>
      </c>
      <c r="E240" s="2"/>
      <c r="F240" t="s">
        <v>125</v>
      </c>
      <c r="G240">
        <v>6.8630000000000004</v>
      </c>
      <c r="H240">
        <v>0</v>
      </c>
      <c r="I240">
        <f>ROUND(G240*(H240),2)</f>
        <v>0</v>
      </c>
      <c r="J240">
        <f>ROUND(G240*(N240),2)</f>
        <v>0</v>
      </c>
      <c r="K240">
        <f>ROUND(G240*(O240),2)</f>
        <v>0</v>
      </c>
      <c r="L240">
        <f>ROUND(G240*(H240),2)</f>
        <v>0</v>
      </c>
      <c r="M240"/>
      <c r="N240">
        <v>0</v>
      </c>
      <c r="O240"/>
      <c r="P240"/>
      <c r="Q240"/>
      <c r="R240"/>
      <c r="S240">
        <f>ROUND(G240*(P240),3)</f>
        <v>0</v>
      </c>
      <c r="T240"/>
      <c r="U240"/>
      <c r="V240"/>
      <c r="W240"/>
      <c r="Z240" s="1">
        <f>0.058844*POWER(I240,0.952797)</f>
        <v>0</v>
      </c>
    </row>
    <row r="241" spans="1:26" ht="24.95" customHeight="1" x14ac:dyDescent="0.25">
      <c r="A241"/>
      <c r="B241"/>
      <c r="C241" t="s">
        <v>309</v>
      </c>
      <c r="D241" s="2" t="s">
        <v>2125</v>
      </c>
      <c r="E241" s="2"/>
      <c r="F241" t="s">
        <v>125</v>
      </c>
      <c r="G241">
        <v>54</v>
      </c>
      <c r="H241">
        <v>0</v>
      </c>
      <c r="I241">
        <f>ROUND(G241*(H241),2)</f>
        <v>0</v>
      </c>
      <c r="J241">
        <f>ROUND(G241*(N241),2)</f>
        <v>0</v>
      </c>
      <c r="K241">
        <f>ROUND(G241*(O241),2)</f>
        <v>0</v>
      </c>
      <c r="L241">
        <f>ROUND(G241*(H241),2)</f>
        <v>0</v>
      </c>
      <c r="M241"/>
      <c r="N241">
        <v>0</v>
      </c>
      <c r="O241"/>
      <c r="P241"/>
      <c r="Q241"/>
      <c r="R241"/>
      <c r="S241">
        <f>ROUND(G241*(P241),3)</f>
        <v>0</v>
      </c>
      <c r="T241"/>
      <c r="U241"/>
      <c r="V241"/>
      <c r="W241"/>
      <c r="Z241" s="1">
        <f>0.058844*POWER(I241,0.952797)</f>
        <v>0</v>
      </c>
    </row>
    <row r="242" spans="1:26" ht="24.95" customHeight="1" x14ac:dyDescent="0.25">
      <c r="A242"/>
      <c r="B242"/>
      <c r="C242" t="s">
        <v>315</v>
      </c>
      <c r="D242" s="2" t="s">
        <v>316</v>
      </c>
      <c r="E242" s="2"/>
      <c r="F242" t="s">
        <v>255</v>
      </c>
      <c r="G242">
        <v>2.861489474773407</v>
      </c>
      <c r="H242">
        <v>0</v>
      </c>
      <c r="I242">
        <f>ROUND(G242*(H242),2)</f>
        <v>0</v>
      </c>
      <c r="J242">
        <f>ROUND(G242*(N242),2)</f>
        <v>0</v>
      </c>
      <c r="K242">
        <f>ROUND(G242*(O242),2)</f>
        <v>0</v>
      </c>
      <c r="L242">
        <f>ROUND(G242*(H242),2)</f>
        <v>0</v>
      </c>
      <c r="M242"/>
      <c r="N242">
        <v>0</v>
      </c>
      <c r="O242"/>
      <c r="P242"/>
      <c r="Q242"/>
      <c r="R242"/>
      <c r="S242">
        <f>ROUND(G242*(P242),3)</f>
        <v>0</v>
      </c>
      <c r="T242"/>
      <c r="U242"/>
      <c r="V242"/>
      <c r="W242"/>
      <c r="Z242" s="1">
        <f>0.058844*POWER(I242,0.952797)</f>
        <v>0</v>
      </c>
    </row>
    <row r="243" spans="1:26" x14ac:dyDescent="0.25">
      <c r="A243"/>
      <c r="B243"/>
      <c r="C243">
        <v>763</v>
      </c>
      <c r="D243" s="2" t="s">
        <v>97</v>
      </c>
      <c r="E243" s="2"/>
      <c r="F243"/>
      <c r="G243"/>
      <c r="H243"/>
      <c r="I243">
        <f>ROUND((SUM(I239:I242))/1,2)</f>
        <v>0</v>
      </c>
      <c r="J243"/>
      <c r="K243"/>
      <c r="L243">
        <f>ROUND((SUM(L239:L242))/1,2)</f>
        <v>0</v>
      </c>
      <c r="M243">
        <f>ROUND((SUM(M239:M242))/1,2)</f>
        <v>0</v>
      </c>
      <c r="N243"/>
      <c r="O243"/>
      <c r="P243"/>
      <c r="Q243"/>
      <c r="R243"/>
      <c r="S243">
        <f>ROUND((SUM(S239:S242))/1,2)</f>
        <v>0</v>
      </c>
      <c r="T243"/>
      <c r="U243"/>
      <c r="V243">
        <f>ROUND((SUM(V239:V242))/1,2)</f>
        <v>0</v>
      </c>
      <c r="W243"/>
      <c r="X243"/>
      <c r="Y243"/>
      <c r="Z243"/>
    </row>
    <row r="244" spans="1:26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</row>
    <row r="245" spans="1:26" x14ac:dyDescent="0.25">
      <c r="A245"/>
      <c r="B245"/>
      <c r="C245">
        <v>764</v>
      </c>
      <c r="D245" s="2" t="s">
        <v>98</v>
      </c>
      <c r="E245" s="2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</row>
    <row r="246" spans="1:26" ht="24.95" customHeight="1" x14ac:dyDescent="0.25">
      <c r="A246"/>
      <c r="B246"/>
      <c r="C246" t="s">
        <v>1444</v>
      </c>
      <c r="D246" s="2" t="s">
        <v>2126</v>
      </c>
      <c r="E246" s="2"/>
      <c r="F246" t="s">
        <v>218</v>
      </c>
      <c r="G246">
        <v>2</v>
      </c>
      <c r="H246">
        <v>0</v>
      </c>
      <c r="I246">
        <f t="shared" ref="I246:I255" si="48">ROUND(G246*(H246),2)</f>
        <v>0</v>
      </c>
      <c r="J246">
        <f t="shared" ref="J246:J255" si="49">ROUND(G246*(N246),2)</f>
        <v>0</v>
      </c>
      <c r="K246">
        <f t="shared" ref="K246:K255" si="50">ROUND(G246*(O246),2)</f>
        <v>0</v>
      </c>
      <c r="L246">
        <f t="shared" ref="L246:L255" si="51">ROUND(G246*(H246),2)</f>
        <v>0</v>
      </c>
      <c r="M246"/>
      <c r="N246">
        <v>0</v>
      </c>
      <c r="O246"/>
      <c r="P246"/>
      <c r="Q246"/>
      <c r="R246"/>
      <c r="S246">
        <f t="shared" ref="S246:S255" si="52">ROUND(G246*(P246),3)</f>
        <v>0</v>
      </c>
      <c r="T246"/>
      <c r="U246"/>
      <c r="V246"/>
      <c r="W246"/>
      <c r="Z246" s="1">
        <f t="shared" ref="Z246:Z255" si="53">0.058844*POWER(I246,0.952797)</f>
        <v>0</v>
      </c>
    </row>
    <row r="247" spans="1:26" ht="24.95" customHeight="1" x14ac:dyDescent="0.25">
      <c r="A247"/>
      <c r="B247"/>
      <c r="C247" t="s">
        <v>319</v>
      </c>
      <c r="D247" s="2" t="s">
        <v>320</v>
      </c>
      <c r="E247" s="2"/>
      <c r="F247" t="s">
        <v>215</v>
      </c>
      <c r="G247">
        <v>29.8</v>
      </c>
      <c r="H247">
        <v>0</v>
      </c>
      <c r="I247">
        <f t="shared" si="48"/>
        <v>0</v>
      </c>
      <c r="J247">
        <f t="shared" si="49"/>
        <v>0</v>
      </c>
      <c r="K247">
        <f t="shared" si="50"/>
        <v>0</v>
      </c>
      <c r="L247">
        <f t="shared" si="51"/>
        <v>0</v>
      </c>
      <c r="M247"/>
      <c r="N247">
        <v>0</v>
      </c>
      <c r="O247"/>
      <c r="P247"/>
      <c r="Q247"/>
      <c r="R247"/>
      <c r="S247">
        <f t="shared" si="52"/>
        <v>0</v>
      </c>
      <c r="T247"/>
      <c r="U247"/>
      <c r="V247"/>
      <c r="W247"/>
      <c r="Z247" s="1">
        <f t="shared" si="53"/>
        <v>0</v>
      </c>
    </row>
    <row r="248" spans="1:26" ht="24.95" customHeight="1" x14ac:dyDescent="0.25">
      <c r="A248"/>
      <c r="B248"/>
      <c r="C248" t="s">
        <v>321</v>
      </c>
      <c r="D248" s="2" t="s">
        <v>322</v>
      </c>
      <c r="E248" s="2"/>
      <c r="F248" t="s">
        <v>215</v>
      </c>
      <c r="G248">
        <v>29.8</v>
      </c>
      <c r="H248">
        <v>0</v>
      </c>
      <c r="I248">
        <f t="shared" si="48"/>
        <v>0</v>
      </c>
      <c r="J248">
        <f t="shared" si="49"/>
        <v>0</v>
      </c>
      <c r="K248">
        <f t="shared" si="50"/>
        <v>0</v>
      </c>
      <c r="L248">
        <f t="shared" si="51"/>
        <v>0</v>
      </c>
      <c r="M248"/>
      <c r="N248">
        <v>0</v>
      </c>
      <c r="O248"/>
      <c r="P248"/>
      <c r="Q248"/>
      <c r="R248"/>
      <c r="S248">
        <f t="shared" si="52"/>
        <v>0</v>
      </c>
      <c r="T248"/>
      <c r="U248"/>
      <c r="V248"/>
      <c r="W248"/>
      <c r="Z248" s="1">
        <f t="shared" si="53"/>
        <v>0</v>
      </c>
    </row>
    <row r="249" spans="1:26" ht="24.95" customHeight="1" x14ac:dyDescent="0.25">
      <c r="A249"/>
      <c r="B249"/>
      <c r="C249" t="s">
        <v>323</v>
      </c>
      <c r="D249" s="2" t="s">
        <v>324</v>
      </c>
      <c r="E249" s="2"/>
      <c r="F249" t="s">
        <v>215</v>
      </c>
      <c r="G249">
        <v>48.8</v>
      </c>
      <c r="H249">
        <v>0</v>
      </c>
      <c r="I249">
        <f t="shared" si="48"/>
        <v>0</v>
      </c>
      <c r="J249">
        <f t="shared" si="49"/>
        <v>0</v>
      </c>
      <c r="K249">
        <f t="shared" si="50"/>
        <v>0</v>
      </c>
      <c r="L249">
        <f t="shared" si="51"/>
        <v>0</v>
      </c>
      <c r="M249"/>
      <c r="N249">
        <v>0</v>
      </c>
      <c r="O249"/>
      <c r="P249"/>
      <c r="Q249"/>
      <c r="R249"/>
      <c r="S249">
        <f t="shared" si="52"/>
        <v>0</v>
      </c>
      <c r="T249"/>
      <c r="U249"/>
      <c r="V249"/>
      <c r="W249"/>
      <c r="Z249" s="1">
        <f t="shared" si="53"/>
        <v>0</v>
      </c>
    </row>
    <row r="250" spans="1:26" ht="24.95" customHeight="1" x14ac:dyDescent="0.25">
      <c r="A250"/>
      <c r="B250"/>
      <c r="C250" t="s">
        <v>325</v>
      </c>
      <c r="D250" s="2" t="s">
        <v>326</v>
      </c>
      <c r="E250" s="2"/>
      <c r="F250" t="s">
        <v>215</v>
      </c>
      <c r="G250">
        <v>19</v>
      </c>
      <c r="H250">
        <v>0</v>
      </c>
      <c r="I250">
        <f t="shared" si="48"/>
        <v>0</v>
      </c>
      <c r="J250">
        <f t="shared" si="49"/>
        <v>0</v>
      </c>
      <c r="K250">
        <f t="shared" si="50"/>
        <v>0</v>
      </c>
      <c r="L250">
        <f t="shared" si="51"/>
        <v>0</v>
      </c>
      <c r="M250"/>
      <c r="N250">
        <v>0</v>
      </c>
      <c r="O250"/>
      <c r="P250"/>
      <c r="Q250"/>
      <c r="R250"/>
      <c r="S250">
        <f t="shared" si="52"/>
        <v>0</v>
      </c>
      <c r="T250"/>
      <c r="U250"/>
      <c r="V250"/>
      <c r="W250"/>
      <c r="Z250" s="1">
        <f t="shared" si="53"/>
        <v>0</v>
      </c>
    </row>
    <row r="251" spans="1:26" ht="24.95" customHeight="1" x14ac:dyDescent="0.25">
      <c r="A251"/>
      <c r="B251"/>
      <c r="C251" t="s">
        <v>327</v>
      </c>
      <c r="D251" s="2" t="s">
        <v>328</v>
      </c>
      <c r="E251" s="2"/>
      <c r="F251" t="s">
        <v>215</v>
      </c>
      <c r="G251">
        <v>48.8</v>
      </c>
      <c r="H251">
        <v>0</v>
      </c>
      <c r="I251">
        <f t="shared" si="48"/>
        <v>0</v>
      </c>
      <c r="J251">
        <f t="shared" si="49"/>
        <v>0</v>
      </c>
      <c r="K251">
        <f t="shared" si="50"/>
        <v>0</v>
      </c>
      <c r="L251">
        <f t="shared" si="51"/>
        <v>0</v>
      </c>
      <c r="M251"/>
      <c r="N251">
        <v>0</v>
      </c>
      <c r="O251"/>
      <c r="P251"/>
      <c r="Q251"/>
      <c r="R251"/>
      <c r="S251">
        <f t="shared" si="52"/>
        <v>0</v>
      </c>
      <c r="T251"/>
      <c r="U251"/>
      <c r="V251"/>
      <c r="W251"/>
      <c r="Z251" s="1">
        <f t="shared" si="53"/>
        <v>0</v>
      </c>
    </row>
    <row r="252" spans="1:26" ht="24.95" customHeight="1" x14ac:dyDescent="0.25">
      <c r="A252"/>
      <c r="B252"/>
      <c r="C252" t="s">
        <v>329</v>
      </c>
      <c r="D252" s="2" t="s">
        <v>2127</v>
      </c>
      <c r="E252" s="2"/>
      <c r="F252" t="s">
        <v>215</v>
      </c>
      <c r="G252">
        <v>19</v>
      </c>
      <c r="H252">
        <v>0</v>
      </c>
      <c r="I252">
        <f t="shared" si="48"/>
        <v>0</v>
      </c>
      <c r="J252">
        <f t="shared" si="49"/>
        <v>0</v>
      </c>
      <c r="K252">
        <f t="shared" si="50"/>
        <v>0</v>
      </c>
      <c r="L252">
        <f t="shared" si="51"/>
        <v>0</v>
      </c>
      <c r="M252"/>
      <c r="N252">
        <v>0</v>
      </c>
      <c r="O252"/>
      <c r="P252"/>
      <c r="Q252"/>
      <c r="R252"/>
      <c r="S252">
        <f t="shared" si="52"/>
        <v>0</v>
      </c>
      <c r="T252"/>
      <c r="U252"/>
      <c r="V252"/>
      <c r="W252"/>
      <c r="Z252" s="1">
        <f t="shared" si="53"/>
        <v>0</v>
      </c>
    </row>
    <row r="253" spans="1:26" ht="24.95" customHeight="1" x14ac:dyDescent="0.25">
      <c r="A253"/>
      <c r="B253"/>
      <c r="C253" t="s">
        <v>2128</v>
      </c>
      <c r="D253" s="2" t="s">
        <v>2129</v>
      </c>
      <c r="E253" s="2"/>
      <c r="F253" t="s">
        <v>218</v>
      </c>
      <c r="G253">
        <v>2</v>
      </c>
      <c r="H253">
        <v>0</v>
      </c>
      <c r="I253">
        <f t="shared" si="48"/>
        <v>0</v>
      </c>
      <c r="J253">
        <f t="shared" si="49"/>
        <v>0</v>
      </c>
      <c r="K253">
        <f t="shared" si="50"/>
        <v>0</v>
      </c>
      <c r="L253">
        <f t="shared" si="51"/>
        <v>0</v>
      </c>
      <c r="M253"/>
      <c r="N253">
        <v>0</v>
      </c>
      <c r="O253"/>
      <c r="P253"/>
      <c r="Q253"/>
      <c r="R253"/>
      <c r="S253">
        <f t="shared" si="52"/>
        <v>0</v>
      </c>
      <c r="T253"/>
      <c r="U253"/>
      <c r="V253"/>
      <c r="W253"/>
      <c r="Z253" s="1">
        <f t="shared" si="53"/>
        <v>0</v>
      </c>
    </row>
    <row r="254" spans="1:26" ht="24.95" customHeight="1" x14ac:dyDescent="0.25">
      <c r="A254"/>
      <c r="B254"/>
      <c r="C254" t="s">
        <v>1453</v>
      </c>
      <c r="D254" s="2" t="s">
        <v>2130</v>
      </c>
      <c r="E254" s="2"/>
      <c r="F254" t="s">
        <v>218</v>
      </c>
      <c r="G254">
        <v>2.1</v>
      </c>
      <c r="H254">
        <v>0</v>
      </c>
      <c r="I254">
        <f t="shared" si="48"/>
        <v>0</v>
      </c>
      <c r="J254">
        <f t="shared" si="49"/>
        <v>0</v>
      </c>
      <c r="K254">
        <f t="shared" si="50"/>
        <v>0</v>
      </c>
      <c r="L254">
        <f t="shared" si="51"/>
        <v>0</v>
      </c>
      <c r="M254">
        <f>ROUND(G254*(H254),2)</f>
        <v>0</v>
      </c>
      <c r="N254">
        <v>0</v>
      </c>
      <c r="O254"/>
      <c r="P254"/>
      <c r="Q254"/>
      <c r="R254"/>
      <c r="S254">
        <f t="shared" si="52"/>
        <v>0</v>
      </c>
      <c r="T254"/>
      <c r="U254"/>
      <c r="V254"/>
      <c r="W254"/>
      <c r="Z254" s="1">
        <f t="shared" si="53"/>
        <v>0</v>
      </c>
    </row>
    <row r="255" spans="1:26" ht="24.95" customHeight="1" x14ac:dyDescent="0.25">
      <c r="A255"/>
      <c r="B255"/>
      <c r="C255" t="s">
        <v>331</v>
      </c>
      <c r="D255" s="2" t="s">
        <v>332</v>
      </c>
      <c r="E255" s="2"/>
      <c r="F255" t="s">
        <v>255</v>
      </c>
      <c r="G255">
        <v>1.2081844449043273</v>
      </c>
      <c r="H255">
        <v>0</v>
      </c>
      <c r="I255">
        <f t="shared" si="48"/>
        <v>0</v>
      </c>
      <c r="J255">
        <f t="shared" si="49"/>
        <v>0</v>
      </c>
      <c r="K255">
        <f t="shared" si="50"/>
        <v>0</v>
      </c>
      <c r="L255">
        <f t="shared" si="51"/>
        <v>0</v>
      </c>
      <c r="M255"/>
      <c r="N255">
        <v>0</v>
      </c>
      <c r="O255"/>
      <c r="P255"/>
      <c r="Q255"/>
      <c r="R255"/>
      <c r="S255">
        <f t="shared" si="52"/>
        <v>0</v>
      </c>
      <c r="T255"/>
      <c r="U255"/>
      <c r="V255"/>
      <c r="W255"/>
      <c r="Z255" s="1">
        <f t="shared" si="53"/>
        <v>0</v>
      </c>
    </row>
    <row r="256" spans="1:26" x14ac:dyDescent="0.25">
      <c r="A256"/>
      <c r="B256"/>
      <c r="C256">
        <v>764</v>
      </c>
      <c r="D256" s="2" t="s">
        <v>98</v>
      </c>
      <c r="E256" s="2"/>
      <c r="F256"/>
      <c r="G256"/>
      <c r="H256"/>
      <c r="I256">
        <f>ROUND((SUM(I245:I255))/1,2)</f>
        <v>0</v>
      </c>
      <c r="J256"/>
      <c r="K256"/>
      <c r="L256">
        <f>ROUND((SUM(L245:L255))/1,2)</f>
        <v>0</v>
      </c>
      <c r="M256">
        <f>ROUND((SUM(M245:M255))/1,2)</f>
        <v>0</v>
      </c>
      <c r="N256"/>
      <c r="O256"/>
      <c r="P256"/>
      <c r="Q256"/>
      <c r="R256"/>
      <c r="S256">
        <f>ROUND((SUM(S245:S255))/1,2)</f>
        <v>0</v>
      </c>
      <c r="T256"/>
      <c r="U256"/>
      <c r="V256">
        <f>ROUND((SUM(V245:V255))/1,2)</f>
        <v>0</v>
      </c>
      <c r="W256"/>
      <c r="X256"/>
      <c r="Y256"/>
      <c r="Z256"/>
    </row>
    <row r="257" spans="1:26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spans="1:26" x14ac:dyDescent="0.25">
      <c r="A258"/>
      <c r="B258"/>
      <c r="C258">
        <v>766</v>
      </c>
      <c r="D258" s="2" t="s">
        <v>99</v>
      </c>
      <c r="E258" s="2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</row>
    <row r="259" spans="1:26" ht="24.95" customHeight="1" x14ac:dyDescent="0.25">
      <c r="A259"/>
      <c r="B259"/>
      <c r="C259" t="s">
        <v>2131</v>
      </c>
      <c r="D259" s="2" t="s">
        <v>2132</v>
      </c>
      <c r="E259" s="2"/>
      <c r="F259" t="s">
        <v>215</v>
      </c>
      <c r="G259">
        <v>62.6</v>
      </c>
      <c r="H259">
        <v>0</v>
      </c>
      <c r="I259">
        <f>ROUND(G259*(H259),2)</f>
        <v>0</v>
      </c>
      <c r="J259">
        <f>ROUND(G259*(N259),2)</f>
        <v>0</v>
      </c>
      <c r="K259">
        <f>ROUND(G259*(O259),2)</f>
        <v>0</v>
      </c>
      <c r="L259">
        <f>ROUND(G259*(H259),2)</f>
        <v>0</v>
      </c>
      <c r="M259"/>
      <c r="N259">
        <v>0</v>
      </c>
      <c r="O259"/>
      <c r="P259"/>
      <c r="Q259"/>
      <c r="R259"/>
      <c r="S259">
        <f>ROUND(G259*(P259),3)</f>
        <v>0</v>
      </c>
      <c r="T259"/>
      <c r="U259"/>
      <c r="V259"/>
      <c r="W259"/>
      <c r="Z259" s="1">
        <f>0.058844*POWER(I259,0.952797)</f>
        <v>0</v>
      </c>
    </row>
    <row r="260" spans="1:26" ht="24.95" customHeight="1" x14ac:dyDescent="0.25">
      <c r="A260"/>
      <c r="B260"/>
      <c r="C260" t="s">
        <v>341</v>
      </c>
      <c r="D260" s="2" t="s">
        <v>342</v>
      </c>
      <c r="E260" s="2"/>
      <c r="F260" t="s">
        <v>255</v>
      </c>
      <c r="G260">
        <v>0.50870923995971684</v>
      </c>
      <c r="H260">
        <v>0</v>
      </c>
      <c r="I260">
        <f>ROUND(G260*(H260),2)</f>
        <v>0</v>
      </c>
      <c r="J260">
        <f>ROUND(G260*(N260),2)</f>
        <v>0</v>
      </c>
      <c r="K260">
        <f>ROUND(G260*(O260),2)</f>
        <v>0</v>
      </c>
      <c r="L260">
        <f>ROUND(G260*(H260),2)</f>
        <v>0</v>
      </c>
      <c r="M260"/>
      <c r="N260">
        <v>0</v>
      </c>
      <c r="O260"/>
      <c r="P260"/>
      <c r="Q260"/>
      <c r="R260"/>
      <c r="S260">
        <f>ROUND(G260*(P260),3)</f>
        <v>0</v>
      </c>
      <c r="T260"/>
      <c r="U260"/>
      <c r="V260"/>
      <c r="W260"/>
      <c r="Z260" s="1">
        <f>0.058844*POWER(I260,0.952797)</f>
        <v>0</v>
      </c>
    </row>
    <row r="261" spans="1:26" x14ac:dyDescent="0.25">
      <c r="A261"/>
      <c r="B261"/>
      <c r="C261">
        <v>766</v>
      </c>
      <c r="D261" s="2" t="s">
        <v>99</v>
      </c>
      <c r="E261" s="2"/>
      <c r="F261"/>
      <c r="G261"/>
      <c r="H261"/>
      <c r="I261">
        <f>ROUND((SUM(I258:I260))/1,2)</f>
        <v>0</v>
      </c>
      <c r="J261"/>
      <c r="K261"/>
      <c r="L261">
        <f>ROUND((SUM(L258:L260))/1,2)</f>
        <v>0</v>
      </c>
      <c r="M261">
        <f>ROUND((SUM(M258:M260))/1,2)</f>
        <v>0</v>
      </c>
      <c r="N261"/>
      <c r="O261"/>
      <c r="P261"/>
      <c r="Q261"/>
      <c r="R261"/>
      <c r="S261">
        <f>ROUND((SUM(S258:S260))/1,2)</f>
        <v>0</v>
      </c>
      <c r="T261"/>
      <c r="U261"/>
      <c r="V261">
        <f>ROUND((SUM(V258:V260))/1,2)</f>
        <v>0</v>
      </c>
      <c r="W261"/>
      <c r="X261"/>
      <c r="Y261"/>
      <c r="Z261"/>
    </row>
    <row r="262" spans="1:26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spans="1:26" x14ac:dyDescent="0.25">
      <c r="A263"/>
      <c r="B263"/>
      <c r="C263">
        <v>767</v>
      </c>
      <c r="D263" s="2" t="s">
        <v>100</v>
      </c>
      <c r="E263" s="2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</row>
    <row r="264" spans="1:26" ht="24.95" customHeight="1" x14ac:dyDescent="0.25">
      <c r="A264"/>
      <c r="B264"/>
      <c r="C264" t="s">
        <v>354</v>
      </c>
      <c r="D264" s="2" t="s">
        <v>2133</v>
      </c>
      <c r="E264" s="2"/>
      <c r="F264" t="s">
        <v>125</v>
      </c>
      <c r="G264">
        <v>37.365000000000002</v>
      </c>
      <c r="H264">
        <v>0</v>
      </c>
      <c r="I264">
        <f>ROUND(G264*(H264),2)</f>
        <v>0</v>
      </c>
      <c r="J264">
        <f>ROUND(G264*(N264),2)</f>
        <v>0</v>
      </c>
      <c r="K264">
        <f>ROUND(G264*(O264),2)</f>
        <v>0</v>
      </c>
      <c r="L264">
        <f>ROUND(G264*(H264),2)</f>
        <v>0</v>
      </c>
      <c r="M264"/>
      <c r="N264">
        <v>0</v>
      </c>
      <c r="O264"/>
      <c r="P264"/>
      <c r="Q264"/>
      <c r="R264"/>
      <c r="S264">
        <f>ROUND(G264*(P264),3)</f>
        <v>0</v>
      </c>
      <c r="T264"/>
      <c r="U264"/>
      <c r="V264"/>
      <c r="W264"/>
      <c r="Z264" s="1">
        <f>0.058844*POWER(I264,0.952797)</f>
        <v>0</v>
      </c>
    </row>
    <row r="265" spans="1:26" ht="24.95" customHeight="1" x14ac:dyDescent="0.25">
      <c r="A265"/>
      <c r="B265"/>
      <c r="C265" t="s">
        <v>2134</v>
      </c>
      <c r="D265" s="2" t="s">
        <v>2135</v>
      </c>
      <c r="E265" s="2"/>
      <c r="F265" t="s">
        <v>125</v>
      </c>
      <c r="G265">
        <v>5.7560000000000002</v>
      </c>
      <c r="H265">
        <v>0</v>
      </c>
      <c r="I265">
        <f>ROUND(G265*(H265),2)</f>
        <v>0</v>
      </c>
      <c r="J265">
        <f>ROUND(G265*(N265),2)</f>
        <v>0</v>
      </c>
      <c r="K265">
        <f>ROUND(G265*(O265),2)</f>
        <v>0</v>
      </c>
      <c r="L265">
        <f>ROUND(G265*(H265),2)</f>
        <v>0</v>
      </c>
      <c r="M265"/>
      <c r="N265">
        <v>0</v>
      </c>
      <c r="O265"/>
      <c r="P265"/>
      <c r="Q265"/>
      <c r="R265"/>
      <c r="S265">
        <f>ROUND(G265*(P265),3)</f>
        <v>0</v>
      </c>
      <c r="T265"/>
      <c r="U265"/>
      <c r="V265"/>
      <c r="W265"/>
      <c r="Z265" s="1">
        <f>0.058844*POWER(I265,0.952797)</f>
        <v>0</v>
      </c>
    </row>
    <row r="266" spans="1:26" ht="24.95" customHeight="1" x14ac:dyDescent="0.25">
      <c r="A266"/>
      <c r="B266"/>
      <c r="C266" t="s">
        <v>2136</v>
      </c>
      <c r="D266" s="2" t="s">
        <v>2137</v>
      </c>
      <c r="E266" s="2"/>
      <c r="F266" t="s">
        <v>125</v>
      </c>
      <c r="G266">
        <v>37.365000000000002</v>
      </c>
      <c r="H266">
        <v>0</v>
      </c>
      <c r="I266">
        <f>ROUND(G266*(H266),2)</f>
        <v>0</v>
      </c>
      <c r="J266">
        <f>ROUND(G266*(N266),2)</f>
        <v>0</v>
      </c>
      <c r="K266">
        <f>ROUND(G266*(O266),2)</f>
        <v>0</v>
      </c>
      <c r="L266">
        <f>ROUND(G266*(H266),2)</f>
        <v>0</v>
      </c>
      <c r="M266"/>
      <c r="N266">
        <v>0</v>
      </c>
      <c r="O266"/>
      <c r="P266">
        <v>1E-4</v>
      </c>
      <c r="Q266"/>
      <c r="R266">
        <v>1E-4</v>
      </c>
      <c r="S266">
        <f>ROUND(G266*(P266),3)</f>
        <v>4.0000000000000001E-3</v>
      </c>
      <c r="T266"/>
      <c r="U266"/>
      <c r="V266"/>
      <c r="W266"/>
      <c r="Z266" s="1">
        <f>0.058844*POWER(I266,0.952797)</f>
        <v>0</v>
      </c>
    </row>
    <row r="267" spans="1:26" ht="24.95" customHeight="1" x14ac:dyDescent="0.25">
      <c r="A267"/>
      <c r="B267"/>
      <c r="C267" t="s">
        <v>360</v>
      </c>
      <c r="D267" s="2" t="s">
        <v>361</v>
      </c>
      <c r="E267" s="2"/>
      <c r="F267" t="s">
        <v>255</v>
      </c>
      <c r="G267">
        <v>0.69947520494461068</v>
      </c>
      <c r="H267">
        <v>0</v>
      </c>
      <c r="I267">
        <f>ROUND(G267*(H267),2)</f>
        <v>0</v>
      </c>
      <c r="J267">
        <f>ROUND(G267*(N267),2)</f>
        <v>0</v>
      </c>
      <c r="K267">
        <f>ROUND(G267*(O267),2)</f>
        <v>0</v>
      </c>
      <c r="L267">
        <f>ROUND(G267*(H267),2)</f>
        <v>0</v>
      </c>
      <c r="M267"/>
      <c r="N267">
        <v>0</v>
      </c>
      <c r="O267"/>
      <c r="P267"/>
      <c r="Q267"/>
      <c r="R267"/>
      <c r="S267">
        <f>ROUND(G267*(P267),3)</f>
        <v>0</v>
      </c>
      <c r="T267"/>
      <c r="U267"/>
      <c r="V267"/>
      <c r="W267"/>
      <c r="Z267" s="1">
        <f>0.058844*POWER(I267,0.952797)</f>
        <v>0</v>
      </c>
    </row>
    <row r="268" spans="1:26" x14ac:dyDescent="0.25">
      <c r="A268"/>
      <c r="B268"/>
      <c r="C268">
        <v>767</v>
      </c>
      <c r="D268" s="2" t="s">
        <v>100</v>
      </c>
      <c r="E268" s="2"/>
      <c r="F268"/>
      <c r="G268"/>
      <c r="H268"/>
      <c r="I268">
        <f>ROUND((SUM(I263:I267))/1,2)</f>
        <v>0</v>
      </c>
      <c r="J268"/>
      <c r="K268"/>
      <c r="L268">
        <f>ROUND((SUM(L263:L267))/1,2)</f>
        <v>0</v>
      </c>
      <c r="M268">
        <f>ROUND((SUM(M263:M267))/1,2)</f>
        <v>0</v>
      </c>
      <c r="N268"/>
      <c r="O268"/>
      <c r="P268"/>
      <c r="Q268"/>
      <c r="R268"/>
      <c r="S268">
        <f>ROUND((SUM(S263:S267))/1,2)</f>
        <v>0</v>
      </c>
      <c r="T268"/>
      <c r="U268"/>
      <c r="V268">
        <f>ROUND((SUM(V263:V267))/1,2)</f>
        <v>0</v>
      </c>
      <c r="W268"/>
      <c r="X268"/>
      <c r="Y268"/>
      <c r="Z268"/>
    </row>
    <row r="269" spans="1:26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spans="1:26" x14ac:dyDescent="0.25">
      <c r="A270"/>
      <c r="B270"/>
      <c r="C270">
        <v>776</v>
      </c>
      <c r="D270" s="2" t="s">
        <v>102</v>
      </c>
      <c r="E270" s="2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</row>
    <row r="271" spans="1:26" ht="24.95" customHeight="1" x14ac:dyDescent="0.25">
      <c r="A271"/>
      <c r="B271"/>
      <c r="C271" t="s">
        <v>372</v>
      </c>
      <c r="D271" s="2" t="s">
        <v>373</v>
      </c>
      <c r="E271" s="2"/>
      <c r="F271" t="s">
        <v>215</v>
      </c>
      <c r="G271">
        <v>62.3</v>
      </c>
      <c r="H271">
        <v>0</v>
      </c>
      <c r="I271">
        <f>ROUND(G271*(H271),2)</f>
        <v>0</v>
      </c>
      <c r="J271">
        <f>ROUND(G271*(N271),2)</f>
        <v>0</v>
      </c>
      <c r="K271">
        <f>ROUND(G271*(O271),2)</f>
        <v>0</v>
      </c>
      <c r="L271">
        <f>ROUND(G271*(H271),2)</f>
        <v>0</v>
      </c>
      <c r="M271"/>
      <c r="N271">
        <v>0</v>
      </c>
      <c r="O271"/>
      <c r="P271"/>
      <c r="Q271"/>
      <c r="R271"/>
      <c r="S271">
        <f>ROUND(G271*(P271),3)</f>
        <v>0</v>
      </c>
      <c r="T271"/>
      <c r="U271"/>
      <c r="V271"/>
      <c r="W271"/>
      <c r="Z271" s="1">
        <f>0.058844*POWER(I271,0.952797)</f>
        <v>0</v>
      </c>
    </row>
    <row r="272" spans="1:26" ht="24.95" customHeight="1" x14ac:dyDescent="0.25">
      <c r="A272"/>
      <c r="B272"/>
      <c r="C272" t="s">
        <v>368</v>
      </c>
      <c r="D272" s="2" t="s">
        <v>369</v>
      </c>
      <c r="E272" s="2"/>
      <c r="F272" t="s">
        <v>125</v>
      </c>
      <c r="G272">
        <v>96.6</v>
      </c>
      <c r="H272">
        <v>0</v>
      </c>
      <c r="I272">
        <f>ROUND(G272*(H272),2)</f>
        <v>0</v>
      </c>
      <c r="J272">
        <f>ROUND(G272*(N272),2)</f>
        <v>0</v>
      </c>
      <c r="K272">
        <f>ROUND(G272*(O272),2)</f>
        <v>0</v>
      </c>
      <c r="L272">
        <f>ROUND(G272*(H272),2)</f>
        <v>0</v>
      </c>
      <c r="M272"/>
      <c r="N272">
        <v>0</v>
      </c>
      <c r="O272"/>
      <c r="P272"/>
      <c r="Q272"/>
      <c r="R272"/>
      <c r="S272">
        <f>ROUND(G272*(P272),3)</f>
        <v>0</v>
      </c>
      <c r="T272"/>
      <c r="U272"/>
      <c r="V272"/>
      <c r="W272"/>
      <c r="Z272" s="1">
        <f>0.058844*POWER(I272,0.952797)</f>
        <v>0</v>
      </c>
    </row>
    <row r="273" spans="1:26" ht="24.95" customHeight="1" x14ac:dyDescent="0.25">
      <c r="A273"/>
      <c r="B273"/>
      <c r="C273" t="s">
        <v>370</v>
      </c>
      <c r="D273" s="2" t="s">
        <v>371</v>
      </c>
      <c r="E273" s="2"/>
      <c r="F273" t="s">
        <v>125</v>
      </c>
      <c r="G273">
        <v>115.92</v>
      </c>
      <c r="H273">
        <v>0</v>
      </c>
      <c r="I273">
        <f>ROUND(G273*(H273),2)</f>
        <v>0</v>
      </c>
      <c r="J273">
        <f>ROUND(G273*(N273),2)</f>
        <v>0</v>
      </c>
      <c r="K273">
        <f>ROUND(G273*(O273),2)</f>
        <v>0</v>
      </c>
      <c r="L273">
        <f>ROUND(G273*(H273),2)</f>
        <v>0</v>
      </c>
      <c r="M273">
        <f>ROUND(G273*(H273),2)</f>
        <v>0</v>
      </c>
      <c r="N273">
        <v>0</v>
      </c>
      <c r="O273"/>
      <c r="P273"/>
      <c r="Q273"/>
      <c r="R273"/>
      <c r="S273">
        <f>ROUND(G273*(P273),3)</f>
        <v>0</v>
      </c>
      <c r="T273"/>
      <c r="U273"/>
      <c r="V273"/>
      <c r="W273"/>
      <c r="Z273" s="1">
        <f>0.058844*POWER(I273,0.952797)</f>
        <v>0</v>
      </c>
    </row>
    <row r="274" spans="1:26" ht="24.95" customHeight="1" x14ac:dyDescent="0.25">
      <c r="A274"/>
      <c r="B274"/>
      <c r="C274" t="s">
        <v>374</v>
      </c>
      <c r="D274" s="2" t="s">
        <v>375</v>
      </c>
      <c r="E274" s="2"/>
      <c r="F274" t="s">
        <v>125</v>
      </c>
      <c r="G274">
        <v>96.6</v>
      </c>
      <c r="H274">
        <v>0</v>
      </c>
      <c r="I274">
        <f>ROUND(G274*(H274),2)</f>
        <v>0</v>
      </c>
      <c r="J274">
        <f>ROUND(G274*(N274),2)</f>
        <v>0</v>
      </c>
      <c r="K274">
        <f>ROUND(G274*(O274),2)</f>
        <v>0</v>
      </c>
      <c r="L274">
        <f>ROUND(G274*(H274),2)</f>
        <v>0</v>
      </c>
      <c r="M274"/>
      <c r="N274">
        <v>0</v>
      </c>
      <c r="O274"/>
      <c r="P274"/>
      <c r="Q274"/>
      <c r="R274"/>
      <c r="S274">
        <f>ROUND(G274*(P274),3)</f>
        <v>0</v>
      </c>
      <c r="T274"/>
      <c r="U274"/>
      <c r="V274"/>
      <c r="W274"/>
      <c r="Z274" s="1">
        <f>0.058844*POWER(I274,0.952797)</f>
        <v>0</v>
      </c>
    </row>
    <row r="275" spans="1:26" ht="24.95" customHeight="1" x14ac:dyDescent="0.25">
      <c r="A275"/>
      <c r="B275"/>
      <c r="C275" t="s">
        <v>376</v>
      </c>
      <c r="D275" s="2" t="s">
        <v>377</v>
      </c>
      <c r="E275" s="2"/>
      <c r="F275" t="s">
        <v>255</v>
      </c>
      <c r="G275">
        <v>0.22256029248237608</v>
      </c>
      <c r="H275">
        <v>0</v>
      </c>
      <c r="I275">
        <f>ROUND(G275*(H275),2)</f>
        <v>0</v>
      </c>
      <c r="J275">
        <f>ROUND(G275*(N275),2)</f>
        <v>0</v>
      </c>
      <c r="K275">
        <f>ROUND(G275*(O275),2)</f>
        <v>0</v>
      </c>
      <c r="L275">
        <f>ROUND(G275*(H275),2)</f>
        <v>0</v>
      </c>
      <c r="M275"/>
      <c r="N275">
        <v>0</v>
      </c>
      <c r="O275"/>
      <c r="P275"/>
      <c r="Q275"/>
      <c r="R275"/>
      <c r="S275">
        <f>ROUND(G275*(P275),3)</f>
        <v>0</v>
      </c>
      <c r="T275"/>
      <c r="U275"/>
      <c r="V275"/>
      <c r="W275"/>
      <c r="Z275" s="1">
        <f>0.058844*POWER(I275,0.952797)</f>
        <v>0</v>
      </c>
    </row>
    <row r="276" spans="1:26" x14ac:dyDescent="0.25">
      <c r="A276"/>
      <c r="B276"/>
      <c r="C276">
        <v>776</v>
      </c>
      <c r="D276" s="2" t="s">
        <v>102</v>
      </c>
      <c r="E276" s="2"/>
      <c r="F276"/>
      <c r="G276"/>
      <c r="H276"/>
      <c r="I276">
        <f>ROUND((SUM(I270:I275))/1,2)</f>
        <v>0</v>
      </c>
      <c r="J276"/>
      <c r="K276"/>
      <c r="L276">
        <f>ROUND((SUM(L270:L275))/1,2)</f>
        <v>0</v>
      </c>
      <c r="M276">
        <f>ROUND((SUM(M270:M275))/1,2)</f>
        <v>0</v>
      </c>
      <c r="N276"/>
      <c r="O276"/>
      <c r="P276"/>
      <c r="Q276"/>
      <c r="R276"/>
      <c r="S276">
        <f>ROUND((SUM(S270:S275))/1,2)</f>
        <v>0</v>
      </c>
      <c r="T276"/>
      <c r="U276"/>
      <c r="V276">
        <f>ROUND((SUM(V270:V275))/1,2)</f>
        <v>0</v>
      </c>
      <c r="W276"/>
      <c r="X276"/>
      <c r="Y276"/>
      <c r="Z276"/>
    </row>
    <row r="277" spans="1:26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</row>
    <row r="278" spans="1:26" x14ac:dyDescent="0.25">
      <c r="A278"/>
      <c r="B278"/>
      <c r="C278">
        <v>783</v>
      </c>
      <c r="D278" s="2" t="s">
        <v>104</v>
      </c>
      <c r="E278" s="2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</row>
    <row r="279" spans="1:26" ht="24.95" customHeight="1" x14ac:dyDescent="0.25">
      <c r="A279"/>
      <c r="B279"/>
      <c r="C279" t="s">
        <v>1502</v>
      </c>
      <c r="D279" s="2" t="s">
        <v>2138</v>
      </c>
      <c r="E279" s="2"/>
      <c r="F279" t="s">
        <v>125</v>
      </c>
      <c r="G279">
        <v>90.8</v>
      </c>
      <c r="H279">
        <v>0</v>
      </c>
      <c r="I279">
        <f>ROUND(G279*(H279),2)</f>
        <v>0</v>
      </c>
      <c r="J279">
        <f>ROUND(G279*(N279),2)</f>
        <v>0</v>
      </c>
      <c r="K279">
        <f>ROUND(G279*(O279),2)</f>
        <v>0</v>
      </c>
      <c r="L279">
        <f>ROUND(G279*(H279),2)</f>
        <v>0</v>
      </c>
      <c r="M279"/>
      <c r="N279">
        <v>0</v>
      </c>
      <c r="O279"/>
      <c r="P279"/>
      <c r="Q279"/>
      <c r="R279"/>
      <c r="S279">
        <f>ROUND(G279*(P279),3)</f>
        <v>0</v>
      </c>
      <c r="T279"/>
      <c r="U279"/>
      <c r="V279"/>
      <c r="W279"/>
      <c r="Z279" s="1">
        <f>0.058844*POWER(I279,0.952797)</f>
        <v>0</v>
      </c>
    </row>
    <row r="280" spans="1:26" x14ac:dyDescent="0.25">
      <c r="A280"/>
      <c r="B280"/>
      <c r="C280">
        <v>783</v>
      </c>
      <c r="D280" s="2" t="s">
        <v>104</v>
      </c>
      <c r="E280" s="2"/>
      <c r="F280"/>
      <c r="G280"/>
      <c r="H280"/>
      <c r="I280">
        <f>ROUND((SUM(I278:I279))/1,2)</f>
        <v>0</v>
      </c>
      <c r="J280"/>
      <c r="K280"/>
      <c r="L280">
        <f>ROUND((SUM(L278:L279))/1,2)</f>
        <v>0</v>
      </c>
      <c r="M280">
        <f>ROUND((SUM(M278:M279))/1,2)</f>
        <v>0</v>
      </c>
      <c r="N280"/>
      <c r="O280"/>
      <c r="P280"/>
      <c r="Q280"/>
      <c r="R280"/>
      <c r="S280">
        <f>ROUND((SUM(S278:S279))/1,2)</f>
        <v>0</v>
      </c>
      <c r="T280"/>
      <c r="U280"/>
      <c r="V280">
        <f>ROUND((SUM(V278:V279))/1,2)</f>
        <v>0</v>
      </c>
      <c r="W280"/>
      <c r="X280"/>
      <c r="Y280"/>
      <c r="Z280"/>
    </row>
    <row r="281" spans="1:26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</row>
    <row r="282" spans="1:26" x14ac:dyDescent="0.25">
      <c r="A282"/>
      <c r="B282"/>
      <c r="C282">
        <v>784</v>
      </c>
      <c r="D282" s="2" t="s">
        <v>2007</v>
      </c>
      <c r="E282" s="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</row>
    <row r="283" spans="1:26" ht="24.95" customHeight="1" x14ac:dyDescent="0.25">
      <c r="A283"/>
      <c r="B283"/>
      <c r="C283" t="s">
        <v>386</v>
      </c>
      <c r="D283" s="2" t="s">
        <v>387</v>
      </c>
      <c r="E283" s="2"/>
      <c r="F283" t="s">
        <v>125</v>
      </c>
      <c r="G283">
        <v>248.08600000000001</v>
      </c>
      <c r="H283">
        <v>0</v>
      </c>
      <c r="I283">
        <f>ROUND(G283*(H283),2)</f>
        <v>0</v>
      </c>
      <c r="J283">
        <f>ROUND(G283*(N283),2)</f>
        <v>0</v>
      </c>
      <c r="K283">
        <f>ROUND(G283*(O283),2)</f>
        <v>0</v>
      </c>
      <c r="L283">
        <f>ROUND(G283*(H283),2)</f>
        <v>0</v>
      </c>
      <c r="M283"/>
      <c r="N283">
        <v>0</v>
      </c>
      <c r="O283"/>
      <c r="P283"/>
      <c r="Q283"/>
      <c r="R283"/>
      <c r="S283">
        <f>ROUND(G283*(P283),3)</f>
        <v>0</v>
      </c>
      <c r="T283"/>
      <c r="U283"/>
      <c r="V283"/>
      <c r="W283"/>
      <c r="Z283" s="1">
        <f>0.058844*POWER(I283,0.952797)</f>
        <v>0</v>
      </c>
    </row>
    <row r="284" spans="1:26" x14ac:dyDescent="0.25">
      <c r="A284"/>
      <c r="B284"/>
      <c r="C284">
        <v>784</v>
      </c>
      <c r="D284" s="2" t="s">
        <v>2007</v>
      </c>
      <c r="E284" s="2"/>
      <c r="F284"/>
      <c r="G284"/>
      <c r="H284"/>
      <c r="I284">
        <f>ROUND((SUM(I282:I283))/1,2)</f>
        <v>0</v>
      </c>
      <c r="J284"/>
      <c r="K284"/>
      <c r="L284">
        <f>ROUND((SUM(L282:L283))/1,2)</f>
        <v>0</v>
      </c>
      <c r="M284">
        <f>ROUND((SUM(M282:M283))/1,2)</f>
        <v>0</v>
      </c>
      <c r="N284"/>
      <c r="O284"/>
      <c r="P284"/>
      <c r="Q284"/>
      <c r="R284"/>
      <c r="S284">
        <f>ROUND((SUM(S282:S283))/1,2)</f>
        <v>0</v>
      </c>
      <c r="T284"/>
      <c r="U284"/>
      <c r="V284">
        <f>ROUND((SUM(V282:V283))/1,2)</f>
        <v>0</v>
      </c>
      <c r="W284"/>
    </row>
    <row r="285" spans="1:26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</row>
    <row r="286" spans="1:26" x14ac:dyDescent="0.25">
      <c r="A286"/>
      <c r="B286"/>
      <c r="C286"/>
      <c r="D286" s="2" t="s">
        <v>93</v>
      </c>
      <c r="E286" s="2"/>
      <c r="F286"/>
      <c r="G286"/>
      <c r="H286"/>
      <c r="I286">
        <f>ROUND((SUM(I186:I285))/2,2)</f>
        <v>0</v>
      </c>
      <c r="J286"/>
      <c r="K286"/>
      <c r="L286">
        <f>ROUND((SUM(L186:L285))/2,2)</f>
        <v>0</v>
      </c>
      <c r="M286">
        <f>ROUND((SUM(M186:M285))/2,2)</f>
        <v>0</v>
      </c>
      <c r="N286"/>
      <c r="O286"/>
      <c r="P286"/>
      <c r="Q286"/>
      <c r="R286"/>
      <c r="S286">
        <f>ROUND((SUM(S186:S285))/2,2)</f>
        <v>0.05</v>
      </c>
      <c r="T286"/>
      <c r="U286"/>
      <c r="V286">
        <f>ROUND((SUM(V186:V285))/2,2)</f>
        <v>0</v>
      </c>
      <c r="W286"/>
    </row>
    <row r="287" spans="1:26" x14ac:dyDescent="0.25">
      <c r="A287"/>
      <c r="B287"/>
      <c r="C287"/>
      <c r="D287" s="2" t="s">
        <v>107</v>
      </c>
      <c r="E287" s="2"/>
      <c r="F287"/>
      <c r="G287"/>
      <c r="H287"/>
      <c r="I287">
        <f>ROUND((SUM(I94:I286))/3,2)</f>
        <v>0</v>
      </c>
      <c r="J287"/>
      <c r="K287">
        <f>ROUND((SUM(K94:K286))/3,2)</f>
        <v>0</v>
      </c>
      <c r="L287">
        <f>ROUND((SUM(L94:L286))/3,2)</f>
        <v>0</v>
      </c>
      <c r="M287">
        <f>ROUND((SUM(M94:M286))/3,2)</f>
        <v>0</v>
      </c>
      <c r="N287"/>
      <c r="O287"/>
      <c r="P287"/>
      <c r="Q287"/>
      <c r="R287"/>
      <c r="S287">
        <f>ROUND((SUM(S94:S286))/3,2)</f>
        <v>139.44999999999999</v>
      </c>
      <c r="T287"/>
      <c r="U287"/>
      <c r="V287">
        <f>ROUND((SUM(V94:V286))/3,2)</f>
        <v>0</v>
      </c>
      <c r="W287"/>
      <c r="Z287" s="1">
        <f>(SUM(Z94:Z286))</f>
        <v>0</v>
      </c>
    </row>
  </sheetData>
  <mergeCells count="238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68:D68"/>
    <mergeCell ref="B69:D69"/>
    <mergeCell ref="B70:D70"/>
    <mergeCell ref="B71:D71"/>
    <mergeCell ref="B72:D72"/>
    <mergeCell ref="B73:D73"/>
    <mergeCell ref="B61:D61"/>
    <mergeCell ref="B62:D62"/>
    <mergeCell ref="B63:D63"/>
    <mergeCell ref="B65:D65"/>
    <mergeCell ref="B66:D66"/>
    <mergeCell ref="B67:D67"/>
    <mergeCell ref="I85:P85"/>
    <mergeCell ref="D94:E94"/>
    <mergeCell ref="D95:E95"/>
    <mergeCell ref="B74:D74"/>
    <mergeCell ref="B75:D75"/>
    <mergeCell ref="B76:D76"/>
    <mergeCell ref="B77:D77"/>
    <mergeCell ref="B79:D79"/>
    <mergeCell ref="B83:V83"/>
    <mergeCell ref="D96:E96"/>
    <mergeCell ref="D97:E97"/>
    <mergeCell ref="D98:E98"/>
    <mergeCell ref="D99:E99"/>
    <mergeCell ref="D100:E100"/>
    <mergeCell ref="D101:E101"/>
    <mergeCell ref="B85:E85"/>
    <mergeCell ref="B86:E86"/>
    <mergeCell ref="B87:E87"/>
    <mergeCell ref="D108:E108"/>
    <mergeCell ref="D110:E110"/>
    <mergeCell ref="D111:E111"/>
    <mergeCell ref="D112:E112"/>
    <mergeCell ref="D113:E113"/>
    <mergeCell ref="D114:E114"/>
    <mergeCell ref="D102:E102"/>
    <mergeCell ref="D103:E103"/>
    <mergeCell ref="D104:E104"/>
    <mergeCell ref="D105:E105"/>
    <mergeCell ref="D106:E106"/>
    <mergeCell ref="D107:E107"/>
    <mergeCell ref="D122:E122"/>
    <mergeCell ref="D123:E123"/>
    <mergeCell ref="D124:E124"/>
    <mergeCell ref="D125:E125"/>
    <mergeCell ref="D126:E126"/>
    <mergeCell ref="D127:E127"/>
    <mergeCell ref="D115:E115"/>
    <mergeCell ref="D116:E116"/>
    <mergeCell ref="D117:E117"/>
    <mergeCell ref="D118:E118"/>
    <mergeCell ref="D119:E119"/>
    <mergeCell ref="D120:E120"/>
    <mergeCell ref="D135:E135"/>
    <mergeCell ref="D136:E136"/>
    <mergeCell ref="D137:E137"/>
    <mergeCell ref="D139:E139"/>
    <mergeCell ref="D140:E140"/>
    <mergeCell ref="D141:E141"/>
    <mergeCell ref="D128:E128"/>
    <mergeCell ref="D129:E129"/>
    <mergeCell ref="D131:E131"/>
    <mergeCell ref="D132:E132"/>
    <mergeCell ref="D133:E133"/>
    <mergeCell ref="D134:E134"/>
    <mergeCell ref="D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D145:E145"/>
    <mergeCell ref="D146:E146"/>
    <mergeCell ref="D147:E147"/>
    <mergeCell ref="D161:E161"/>
    <mergeCell ref="D162:E162"/>
    <mergeCell ref="D163:E163"/>
    <mergeCell ref="D164:E164"/>
    <mergeCell ref="D165:E165"/>
    <mergeCell ref="D166:E166"/>
    <mergeCell ref="D155:E155"/>
    <mergeCell ref="D156:E156"/>
    <mergeCell ref="D157:E157"/>
    <mergeCell ref="D158:E158"/>
    <mergeCell ref="D159:E159"/>
    <mergeCell ref="D160:E160"/>
    <mergeCell ref="D173:E173"/>
    <mergeCell ref="D174:E174"/>
    <mergeCell ref="D175:E175"/>
    <mergeCell ref="D176:E176"/>
    <mergeCell ref="D177:E177"/>
    <mergeCell ref="D178:E178"/>
    <mergeCell ref="D167:E167"/>
    <mergeCell ref="D168:E168"/>
    <mergeCell ref="D169:E169"/>
    <mergeCell ref="D170:E170"/>
    <mergeCell ref="D171:E171"/>
    <mergeCell ref="D172:E172"/>
    <mergeCell ref="D188:E188"/>
    <mergeCell ref="D189:E189"/>
    <mergeCell ref="D190:E190"/>
    <mergeCell ref="D191:E191"/>
    <mergeCell ref="D192:E192"/>
    <mergeCell ref="D193:E193"/>
    <mergeCell ref="D180:E180"/>
    <mergeCell ref="D181:E181"/>
    <mergeCell ref="D182:E182"/>
    <mergeCell ref="D184:E184"/>
    <mergeCell ref="D186:E186"/>
    <mergeCell ref="D187:E187"/>
    <mergeCell ref="D201:E201"/>
    <mergeCell ref="D202:E202"/>
    <mergeCell ref="D203:E203"/>
    <mergeCell ref="D204:E204"/>
    <mergeCell ref="D205:E205"/>
    <mergeCell ref="D206:E206"/>
    <mergeCell ref="D194:E194"/>
    <mergeCell ref="D195:E195"/>
    <mergeCell ref="D196:E196"/>
    <mergeCell ref="D197:E197"/>
    <mergeCell ref="D198:E198"/>
    <mergeCell ref="D199:E199"/>
    <mergeCell ref="D213:E213"/>
    <mergeCell ref="D214:E214"/>
    <mergeCell ref="D215:E215"/>
    <mergeCell ref="D216:E216"/>
    <mergeCell ref="D218:E218"/>
    <mergeCell ref="D219:E219"/>
    <mergeCell ref="D207:E207"/>
    <mergeCell ref="D208:E208"/>
    <mergeCell ref="D209:E209"/>
    <mergeCell ref="D210:E210"/>
    <mergeCell ref="D211:E211"/>
    <mergeCell ref="D212:E212"/>
    <mergeCell ref="D226:E226"/>
    <mergeCell ref="D227:E227"/>
    <mergeCell ref="D228:E228"/>
    <mergeCell ref="D229:E229"/>
    <mergeCell ref="D230:E230"/>
    <mergeCell ref="D232:E232"/>
    <mergeCell ref="D220:E220"/>
    <mergeCell ref="D221:E221"/>
    <mergeCell ref="D222:E222"/>
    <mergeCell ref="D223:E223"/>
    <mergeCell ref="D224:E224"/>
    <mergeCell ref="D225:E225"/>
    <mergeCell ref="D240:E240"/>
    <mergeCell ref="D241:E241"/>
    <mergeCell ref="D242:E242"/>
    <mergeCell ref="D243:E243"/>
    <mergeCell ref="D245:E245"/>
    <mergeCell ref="D246:E246"/>
    <mergeCell ref="D233:E233"/>
    <mergeCell ref="D234:E234"/>
    <mergeCell ref="D235:E235"/>
    <mergeCell ref="D236:E236"/>
    <mergeCell ref="D237:E237"/>
    <mergeCell ref="D239:E239"/>
    <mergeCell ref="D253:E253"/>
    <mergeCell ref="D254:E254"/>
    <mergeCell ref="D255:E255"/>
    <mergeCell ref="D256:E256"/>
    <mergeCell ref="D258:E258"/>
    <mergeCell ref="D259:E259"/>
    <mergeCell ref="D247:E247"/>
    <mergeCell ref="D248:E248"/>
    <mergeCell ref="D249:E249"/>
    <mergeCell ref="D250:E250"/>
    <mergeCell ref="D251:E251"/>
    <mergeCell ref="D252:E252"/>
    <mergeCell ref="D267:E267"/>
    <mergeCell ref="D268:E268"/>
    <mergeCell ref="D270:E270"/>
    <mergeCell ref="D271:E271"/>
    <mergeCell ref="D272:E272"/>
    <mergeCell ref="D273:E273"/>
    <mergeCell ref="D260:E260"/>
    <mergeCell ref="D261:E261"/>
    <mergeCell ref="D263:E263"/>
    <mergeCell ref="D264:E264"/>
    <mergeCell ref="D265:E265"/>
    <mergeCell ref="D266:E266"/>
    <mergeCell ref="D282:E282"/>
    <mergeCell ref="D283:E283"/>
    <mergeCell ref="D284:E284"/>
    <mergeCell ref="D286:E286"/>
    <mergeCell ref="D287:E287"/>
    <mergeCell ref="D274:E274"/>
    <mergeCell ref="D275:E275"/>
    <mergeCell ref="D276:E276"/>
    <mergeCell ref="D278:E278"/>
    <mergeCell ref="D279:E279"/>
    <mergeCell ref="D280:E280"/>
  </mergeCells>
  <hyperlinks>
    <hyperlink ref="B1:C1" location="A2:A2" tooltip="Klikni na prechod ku Kryciemu listu..." display="Krycí list rozpočtu" xr:uid="{00000000-0004-0000-0D00-000000000000}"/>
    <hyperlink ref="E1:F1" location="A54:A54" tooltip="Klikni na prechod ku rekapitulácii..." display="Rekapitulácia rozpočtu" xr:uid="{00000000-0004-0000-0D00-000001000000}"/>
    <hyperlink ref="H1:I1" location="B93:B93" tooltip="Klikni na prechod ku Rozpočet..." display="Rozpočet" xr:uid="{00000000-0004-0000-0D00-0000020000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ZŠ Medzilaborecká 112020 korekcie / SO03 Architektonicko stavebná časť</oddHeader>
    <oddFooter>&amp;RStrana &amp;P z &amp;N    &amp;L&amp;7Spracované systémom Systematic® Kalkulus, tel.: 051 77 10 585</oddFooter>
  </headerFooter>
  <rowBreaks count="2" manualBreakCount="2">
    <brk id="40" max="16383" man="1"/>
    <brk id="8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194"/>
  <sheetViews>
    <sheetView workbookViewId="0">
      <pane ySplit="1" topLeftCell="A81" activePane="bottomLeft" state="frozen"/>
      <selection pane="bottomLeft" activeCell="A89" sqref="A89:XFD89"/>
    </sheetView>
  </sheetViews>
  <sheetFormatPr defaultColWidth="0" defaultRowHeight="15" x14ac:dyDescent="0.25"/>
  <cols>
    <col min="1" max="1" width="1.7109375" style="1" customWidth="1"/>
    <col min="2" max="2" width="4.7109375" style="1" customWidth="1"/>
    <col min="3" max="3" width="12.7109375" style="1" customWidth="1"/>
    <col min="4" max="5" width="22.7109375" style="1" customWidth="1"/>
    <col min="6" max="7" width="9.7109375" style="1" customWidth="1"/>
    <col min="8" max="9" width="12.7109375" style="1" customWidth="1"/>
    <col min="10" max="10" width="10.7109375" style="1" hidden="1" customWidth="1"/>
    <col min="11" max="15" width="0" style="1" hidden="1" customWidth="1"/>
    <col min="16" max="16" width="9.7109375" style="1" customWidth="1"/>
    <col min="17" max="18" width="0" style="1" hidden="1" customWidth="1"/>
    <col min="19" max="19" width="7.7109375" style="1" customWidth="1"/>
    <col min="20" max="21" width="0" style="1" hidden="1" customWidth="1"/>
    <col min="22" max="22" width="7.7109375" style="1" customWidth="1"/>
    <col min="23" max="23" width="2.7109375" style="1" customWidth="1"/>
    <col min="24" max="26" width="0" style="1" hidden="1" customWidth="1"/>
    <col min="27" max="27" width="9.140625" style="1" hidden="1" customWidth="1"/>
  </cols>
  <sheetData>
    <row r="1" spans="1:23" ht="35.1" customHeight="1" x14ac:dyDescent="0.25">
      <c r="A1"/>
      <c r="B1" s="2" t="s">
        <v>36</v>
      </c>
      <c r="C1" s="2"/>
      <c r="D1"/>
      <c r="E1" s="2" t="s">
        <v>0</v>
      </c>
      <c r="F1" s="2"/>
      <c r="G1"/>
      <c r="H1" s="2" t="s">
        <v>108</v>
      </c>
      <c r="I1" s="2"/>
      <c r="J1"/>
      <c r="K1"/>
      <c r="L1"/>
      <c r="M1"/>
      <c r="N1"/>
      <c r="O1"/>
      <c r="P1"/>
      <c r="Q1"/>
      <c r="R1"/>
      <c r="S1"/>
      <c r="T1"/>
      <c r="U1"/>
      <c r="V1"/>
      <c r="W1">
        <v>30.126000000000001</v>
      </c>
    </row>
    <row r="2" spans="1:23" ht="35.1" customHeight="1" x14ac:dyDescent="0.25">
      <c r="A2"/>
      <c r="B2" s="2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</row>
    <row r="3" spans="1:23" ht="18" customHeight="1" x14ac:dyDescent="0.25">
      <c r="A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/>
    </row>
    <row r="4" spans="1:23" ht="18" customHeight="1" x14ac:dyDescent="0.25">
      <c r="A4"/>
      <c r="B4" t="s">
        <v>2005</v>
      </c>
      <c r="C4"/>
      <c r="D4"/>
      <c r="E4"/>
      <c r="F4" t="s">
        <v>39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8" customHeight="1" x14ac:dyDescent="0.25">
      <c r="A5"/>
      <c r="B5" t="s">
        <v>2139</v>
      </c>
      <c r="C5"/>
      <c r="D5"/>
      <c r="E5"/>
      <c r="F5" t="s">
        <v>40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8" customHeight="1" x14ac:dyDescent="0.25">
      <c r="A6"/>
      <c r="B6" t="s">
        <v>41</v>
      </c>
      <c r="C6"/>
      <c r="D6" t="s">
        <v>42</v>
      </c>
      <c r="E6"/>
      <c r="F6" t="s">
        <v>43</v>
      </c>
      <c r="G6" t="s">
        <v>44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20.100000000000001" customHeight="1" x14ac:dyDescent="0.25">
      <c r="A7"/>
      <c r="B7" s="2" t="s">
        <v>45</v>
      </c>
      <c r="C7" s="2"/>
      <c r="D7" s="2"/>
      <c r="E7" s="2"/>
      <c r="F7" s="2"/>
      <c r="G7" s="2"/>
      <c r="H7" s="2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8" customHeight="1" x14ac:dyDescent="0.25">
      <c r="A8"/>
      <c r="B8" t="s">
        <v>48</v>
      </c>
      <c r="C8"/>
      <c r="D8"/>
      <c r="E8"/>
      <c r="F8" t="s">
        <v>49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20.100000000000001" customHeight="1" x14ac:dyDescent="0.25">
      <c r="A9"/>
      <c r="B9" s="2" t="s">
        <v>46</v>
      </c>
      <c r="C9" s="2"/>
      <c r="D9" s="2"/>
      <c r="E9" s="2"/>
      <c r="F9" s="2"/>
      <c r="G9" s="2"/>
      <c r="H9" s="2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8" customHeight="1" x14ac:dyDescent="0.25">
      <c r="A10"/>
      <c r="B10" t="s">
        <v>51</v>
      </c>
      <c r="C10"/>
      <c r="D10"/>
      <c r="E10"/>
      <c r="F10" t="s">
        <v>52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0.100000000000001" customHeight="1" x14ac:dyDescent="0.25">
      <c r="A11"/>
      <c r="B11" s="2" t="s">
        <v>47</v>
      </c>
      <c r="C11" s="2"/>
      <c r="D11" s="2"/>
      <c r="E11" s="2"/>
      <c r="F11" s="2"/>
      <c r="G11" s="2"/>
      <c r="H11" s="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8" customHeight="1" x14ac:dyDescent="0.25">
      <c r="A12"/>
      <c r="B12" t="s">
        <v>50</v>
      </c>
      <c r="C12"/>
      <c r="D12"/>
      <c r="E12"/>
      <c r="F12" t="s">
        <v>49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8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8" customHeight="1" x14ac:dyDescent="0.25">
      <c r="A14"/>
      <c r="B14" t="s">
        <v>6</v>
      </c>
      <c r="C14" t="s">
        <v>74</v>
      </c>
      <c r="D14" t="s">
        <v>75</v>
      </c>
      <c r="E14" t="s">
        <v>76</v>
      </c>
      <c r="F14" s="2" t="s">
        <v>58</v>
      </c>
      <c r="G14" s="2"/>
      <c r="H14" s="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8" customHeight="1" x14ac:dyDescent="0.25">
      <c r="A15"/>
      <c r="B15" t="s">
        <v>53</v>
      </c>
      <c r="C15">
        <f>'SO 7436'!E60</f>
        <v>0</v>
      </c>
      <c r="D15">
        <f>'SO 7436'!F60</f>
        <v>0</v>
      </c>
      <c r="E15">
        <f>'SO 7436'!G60</f>
        <v>0</v>
      </c>
      <c r="F15" s="2" t="s">
        <v>59</v>
      </c>
      <c r="G15" s="2"/>
      <c r="H15" s="2"/>
      <c r="I15"/>
      <c r="J15"/>
      <c r="K15"/>
      <c r="L15"/>
      <c r="M15"/>
      <c r="N15"/>
      <c r="O15"/>
      <c r="P15">
        <v>0</v>
      </c>
      <c r="Q15"/>
      <c r="R15"/>
      <c r="S15"/>
      <c r="T15"/>
      <c r="U15"/>
      <c r="V15"/>
      <c r="W15"/>
    </row>
    <row r="16" spans="1:23" ht="18" customHeight="1" x14ac:dyDescent="0.25">
      <c r="A16"/>
      <c r="B16" t="s">
        <v>54</v>
      </c>
      <c r="C16">
        <f>'SO 7436'!E65</f>
        <v>0</v>
      </c>
      <c r="D16">
        <f>'SO 7436'!F65</f>
        <v>0</v>
      </c>
      <c r="E16">
        <f>'SO 7436'!G65</f>
        <v>0</v>
      </c>
      <c r="F16" s="2" t="s">
        <v>60</v>
      </c>
      <c r="G16" s="2"/>
      <c r="H16" s="2"/>
      <c r="I16"/>
      <c r="J16"/>
      <c r="K16"/>
      <c r="L16"/>
      <c r="M16"/>
      <c r="N16"/>
      <c r="O16"/>
      <c r="P16">
        <f>(SUM(Z90:Z193))</f>
        <v>0</v>
      </c>
      <c r="Q16"/>
      <c r="R16"/>
      <c r="S16"/>
      <c r="T16"/>
      <c r="U16"/>
      <c r="V16"/>
      <c r="W16"/>
    </row>
    <row r="17" spans="1:26" ht="18" customHeight="1" x14ac:dyDescent="0.25">
      <c r="A17"/>
      <c r="B17" t="s">
        <v>55</v>
      </c>
      <c r="C17">
        <f>'SO 7436'!E69</f>
        <v>0</v>
      </c>
      <c r="D17">
        <f>'SO 7436'!F69</f>
        <v>0</v>
      </c>
      <c r="E17">
        <f>'SO 7436'!G69</f>
        <v>0</v>
      </c>
      <c r="F17" s="2" t="s">
        <v>61</v>
      </c>
      <c r="G17" s="2"/>
      <c r="H17" s="2"/>
      <c r="I17"/>
      <c r="J17"/>
      <c r="K17"/>
      <c r="L17"/>
      <c r="M17"/>
      <c r="N17"/>
      <c r="O17"/>
      <c r="P17">
        <v>0</v>
      </c>
      <c r="Q17"/>
      <c r="R17"/>
      <c r="S17"/>
      <c r="T17"/>
      <c r="U17"/>
      <c r="V17"/>
      <c r="W17"/>
    </row>
    <row r="18" spans="1:26" ht="18" customHeight="1" x14ac:dyDescent="0.25">
      <c r="A18"/>
      <c r="B18" t="s">
        <v>56</v>
      </c>
      <c r="C18"/>
      <c r="D18"/>
      <c r="E18"/>
      <c r="F18" s="2"/>
      <c r="G18" s="2"/>
      <c r="H18" s="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6" ht="18" customHeight="1" x14ac:dyDescent="0.25">
      <c r="A19"/>
      <c r="B19" t="s">
        <v>57</v>
      </c>
      <c r="C19"/>
      <c r="D19"/>
      <c r="E19">
        <f>SUM(E15:E18)</f>
        <v>0</v>
      </c>
      <c r="F19" s="2" t="s">
        <v>57</v>
      </c>
      <c r="G19" s="2"/>
      <c r="H19" s="2"/>
      <c r="I19"/>
      <c r="J19"/>
      <c r="K19"/>
      <c r="L19"/>
      <c r="M19"/>
      <c r="N19"/>
      <c r="O19"/>
      <c r="P19">
        <f>SUM(P15:P18)</f>
        <v>0</v>
      </c>
      <c r="Q19"/>
      <c r="R19"/>
      <c r="S19"/>
      <c r="T19"/>
      <c r="U19"/>
      <c r="V19"/>
      <c r="W19"/>
    </row>
    <row r="20" spans="1:26" ht="18" customHeight="1" x14ac:dyDescent="0.25">
      <c r="A20"/>
      <c r="B20" t="s">
        <v>67</v>
      </c>
      <c r="C20"/>
      <c r="D20"/>
      <c r="E20"/>
      <c r="F20" s="2" t="s">
        <v>67</v>
      </c>
      <c r="G20" s="2"/>
      <c r="H20" s="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6" ht="18" customHeight="1" x14ac:dyDescent="0.25">
      <c r="A21"/>
      <c r="B21" t="s">
        <v>68</v>
      </c>
      <c r="C21"/>
      <c r="D21"/>
      <c r="E21">
        <f>((E15*U22*0)+(E16*V22*0)+(E17*W22*0))/100</f>
        <v>0</v>
      </c>
      <c r="F21" s="2" t="s">
        <v>71</v>
      </c>
      <c r="G21" s="2"/>
      <c r="H21" s="2"/>
      <c r="I21"/>
      <c r="J21"/>
      <c r="K21"/>
      <c r="L21"/>
      <c r="M21"/>
      <c r="N21"/>
      <c r="O21"/>
      <c r="P21">
        <f>((E15*X22*0)+(E16*Y22*0)+(E17*Z22*0))/100</f>
        <v>0</v>
      </c>
      <c r="Q21"/>
      <c r="R21"/>
      <c r="S21"/>
      <c r="T21"/>
      <c r="U21"/>
      <c r="V21"/>
      <c r="W21"/>
    </row>
    <row r="22" spans="1:26" ht="18" customHeight="1" x14ac:dyDescent="0.25">
      <c r="A22"/>
      <c r="B22" t="s">
        <v>69</v>
      </c>
      <c r="C22"/>
      <c r="D22"/>
      <c r="E22">
        <f>((E15*U23*0)+(E16*V23*0)+(E17*W23*0))/100</f>
        <v>0</v>
      </c>
      <c r="F22" s="2" t="s">
        <v>72</v>
      </c>
      <c r="G22" s="2"/>
      <c r="H22" s="2"/>
      <c r="I22"/>
      <c r="J22"/>
      <c r="K22"/>
      <c r="L22"/>
      <c r="M22"/>
      <c r="N22"/>
      <c r="O22"/>
      <c r="P22">
        <f>((E15*X23*0)+(E16*Y23*0)+(E17*Z23*0))/100</f>
        <v>0</v>
      </c>
      <c r="Q22"/>
      <c r="R22"/>
      <c r="S22"/>
      <c r="T22"/>
      <c r="U22">
        <v>1</v>
      </c>
      <c r="V22">
        <v>1</v>
      </c>
      <c r="W22">
        <v>1</v>
      </c>
      <c r="X22" s="1">
        <v>1</v>
      </c>
      <c r="Y22" s="1">
        <v>1</v>
      </c>
      <c r="Z22" s="1">
        <v>1</v>
      </c>
    </row>
    <row r="23" spans="1:26" ht="18" customHeight="1" x14ac:dyDescent="0.25">
      <c r="A23"/>
      <c r="B23" t="s">
        <v>70</v>
      </c>
      <c r="C23"/>
      <c r="D23"/>
      <c r="E23">
        <f>((E15*U24*0)+(E16*V24*0)+(E17*W24*0))/100</f>
        <v>0</v>
      </c>
      <c r="F23" s="2" t="s">
        <v>73</v>
      </c>
      <c r="G23" s="2"/>
      <c r="H23" s="2"/>
      <c r="I23"/>
      <c r="J23"/>
      <c r="K23"/>
      <c r="L23"/>
      <c r="M23"/>
      <c r="N23"/>
      <c r="O23"/>
      <c r="P23">
        <f>((E15*X24*0)+(E16*Y24*0)+(E17*Z24*0))/100</f>
        <v>0</v>
      </c>
      <c r="Q23"/>
      <c r="R23"/>
      <c r="S23"/>
      <c r="T23"/>
      <c r="U23">
        <v>1</v>
      </c>
      <c r="V23">
        <v>1</v>
      </c>
      <c r="W23">
        <v>0</v>
      </c>
      <c r="X23" s="1">
        <v>1</v>
      </c>
      <c r="Y23" s="1">
        <v>1</v>
      </c>
      <c r="Z23" s="1">
        <v>1</v>
      </c>
    </row>
    <row r="24" spans="1:26" ht="18" customHeight="1" x14ac:dyDescent="0.25">
      <c r="A24"/>
      <c r="B24"/>
      <c r="C24"/>
      <c r="D24"/>
      <c r="E24"/>
      <c r="F24" s="2"/>
      <c r="G24" s="2"/>
      <c r="H24" s="2"/>
      <c r="I24"/>
      <c r="J24"/>
      <c r="K24"/>
      <c r="L24"/>
      <c r="M24"/>
      <c r="N24"/>
      <c r="O24"/>
      <c r="P24"/>
      <c r="Q24"/>
      <c r="R24"/>
      <c r="S24"/>
      <c r="T24"/>
      <c r="U24">
        <v>1</v>
      </c>
      <c r="V24">
        <v>1</v>
      </c>
      <c r="W24">
        <v>1</v>
      </c>
      <c r="X24" s="1">
        <v>1</v>
      </c>
      <c r="Y24" s="1">
        <v>1</v>
      </c>
      <c r="Z24" s="1">
        <v>0</v>
      </c>
    </row>
    <row r="25" spans="1:26" ht="18" customHeight="1" x14ac:dyDescent="0.25">
      <c r="A25"/>
      <c r="B25"/>
      <c r="C25"/>
      <c r="D25"/>
      <c r="E25"/>
      <c r="F25" s="2" t="s">
        <v>57</v>
      </c>
      <c r="G25" s="2"/>
      <c r="H25" s="2"/>
      <c r="I25"/>
      <c r="J25"/>
      <c r="K25"/>
      <c r="L25"/>
      <c r="M25"/>
      <c r="N25"/>
      <c r="O25"/>
      <c r="P25">
        <f>SUM(E21:E24)+SUM(P21:P24)</f>
        <v>0</v>
      </c>
      <c r="Q25"/>
      <c r="R25"/>
      <c r="S25"/>
      <c r="T25"/>
      <c r="U25"/>
      <c r="V25"/>
      <c r="W25"/>
    </row>
    <row r="26" spans="1:26" ht="18" customHeight="1" x14ac:dyDescent="0.25">
      <c r="A26"/>
      <c r="B26" t="s">
        <v>79</v>
      </c>
      <c r="C26"/>
      <c r="D26"/>
      <c r="E26"/>
      <c r="F26" s="2" t="s">
        <v>62</v>
      </c>
      <c r="G26" s="2"/>
      <c r="H26" s="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6" ht="18" customHeight="1" x14ac:dyDescent="0.25">
      <c r="A27"/>
      <c r="B27"/>
      <c r="C27"/>
      <c r="D27"/>
      <c r="E27"/>
      <c r="F27" s="2" t="s">
        <v>63</v>
      </c>
      <c r="G27" s="2"/>
      <c r="H27" s="2"/>
      <c r="I27"/>
      <c r="J27"/>
      <c r="K27"/>
      <c r="L27"/>
      <c r="M27"/>
      <c r="N27"/>
      <c r="O27"/>
      <c r="P27">
        <f>E19+P19+E25+P25</f>
        <v>0</v>
      </c>
      <c r="Q27"/>
      <c r="R27"/>
      <c r="S27"/>
      <c r="T27"/>
      <c r="U27"/>
      <c r="V27"/>
      <c r="W27"/>
    </row>
    <row r="28" spans="1:26" ht="18" customHeight="1" x14ac:dyDescent="0.25">
      <c r="A28"/>
      <c r="B28"/>
      <c r="C28"/>
      <c r="D28"/>
      <c r="E28"/>
      <c r="F28" s="2" t="s">
        <v>64</v>
      </c>
      <c r="G28" s="2"/>
      <c r="H28">
        <f>P27-SUM('SO 7436'!K90:'SO 7436'!K193)</f>
        <v>0</v>
      </c>
      <c r="I28"/>
      <c r="J28"/>
      <c r="K28"/>
      <c r="L28"/>
      <c r="M28"/>
      <c r="N28"/>
      <c r="O28"/>
      <c r="P28">
        <f>ROUND(((ROUND(H28,2)*20)*1/100),2)</f>
        <v>0</v>
      </c>
      <c r="Q28"/>
      <c r="R28"/>
      <c r="S28"/>
      <c r="T28"/>
      <c r="U28"/>
      <c r="V28"/>
      <c r="W28"/>
    </row>
    <row r="29" spans="1:26" ht="18" customHeight="1" x14ac:dyDescent="0.25">
      <c r="A29"/>
      <c r="B29"/>
      <c r="C29"/>
      <c r="D29"/>
      <c r="E29"/>
      <c r="F29" s="2" t="s">
        <v>65</v>
      </c>
      <c r="G29" s="2"/>
      <c r="H29">
        <f>SUM('SO 7436'!K90:'SO 7436'!K193)</f>
        <v>0</v>
      </c>
      <c r="I29"/>
      <c r="J29"/>
      <c r="K29"/>
      <c r="L29"/>
      <c r="M29"/>
      <c r="N29"/>
      <c r="O29"/>
      <c r="P29">
        <f>ROUND(((ROUND(H29,2)*0)/100),2)</f>
        <v>0</v>
      </c>
      <c r="Q29"/>
      <c r="R29"/>
      <c r="S29"/>
      <c r="T29"/>
      <c r="U29"/>
      <c r="V29"/>
      <c r="W29"/>
    </row>
    <row r="30" spans="1:26" ht="18" customHeight="1" x14ac:dyDescent="0.25">
      <c r="A30"/>
      <c r="B30"/>
      <c r="C30"/>
      <c r="D30"/>
      <c r="E30"/>
      <c r="F30" s="2" t="s">
        <v>66</v>
      </c>
      <c r="G30" s="2"/>
      <c r="H30"/>
      <c r="I30"/>
      <c r="J30"/>
      <c r="K30"/>
      <c r="L30"/>
      <c r="M30"/>
      <c r="N30"/>
      <c r="O30"/>
      <c r="P30">
        <f>SUM(P27:P29)</f>
        <v>0</v>
      </c>
      <c r="Q30"/>
      <c r="R30"/>
      <c r="S30"/>
      <c r="T30"/>
      <c r="U30"/>
      <c r="V30"/>
      <c r="W30"/>
    </row>
    <row r="31" spans="1:26" ht="18" customHeight="1" x14ac:dyDescent="0.25">
      <c r="A31"/>
      <c r="B31"/>
      <c r="C31"/>
      <c r="D31"/>
      <c r="E31"/>
      <c r="F31" s="2"/>
      <c r="G31" s="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6" ht="18" customHeight="1" x14ac:dyDescent="0.25">
      <c r="A32"/>
      <c r="B32" t="s">
        <v>77</v>
      </c>
      <c r="C32"/>
      <c r="D32"/>
      <c r="E32" t="s">
        <v>78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8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8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8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8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35.1" customHeight="1" x14ac:dyDescent="0.25">
      <c r="A44"/>
      <c r="B44" s="2" t="s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/>
    </row>
    <row r="45" spans="1:2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20.100000000000001" customHeight="1" x14ac:dyDescent="0.25">
      <c r="A46"/>
      <c r="B46" s="2" t="s">
        <v>45</v>
      </c>
      <c r="C46" s="2"/>
      <c r="D46" s="2"/>
      <c r="E46" s="2"/>
      <c r="F46" s="2" t="s">
        <v>42</v>
      </c>
      <c r="G46" s="2"/>
      <c r="H46" s="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20.100000000000001" customHeight="1" x14ac:dyDescent="0.25">
      <c r="A47"/>
      <c r="B47" s="2" t="s">
        <v>46</v>
      </c>
      <c r="C47" s="2"/>
      <c r="D47" s="2"/>
      <c r="E47" s="2"/>
      <c r="F47" s="2" t="s">
        <v>40</v>
      </c>
      <c r="G47" s="2"/>
      <c r="H47" s="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20.100000000000001" customHeight="1" x14ac:dyDescent="0.25">
      <c r="A48"/>
      <c r="B48" s="2" t="s">
        <v>47</v>
      </c>
      <c r="C48" s="2"/>
      <c r="D48" s="2"/>
      <c r="E48" s="2"/>
      <c r="F48" s="2" t="s">
        <v>83</v>
      </c>
      <c r="G48" s="2"/>
      <c r="H48" s="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6" ht="30" customHeight="1" x14ac:dyDescent="0.25">
      <c r="A49"/>
      <c r="B49" s="2" t="s">
        <v>1</v>
      </c>
      <c r="C49" s="2"/>
      <c r="D49" s="2"/>
      <c r="E49" s="2"/>
      <c r="F49" s="2"/>
      <c r="G49" s="2"/>
      <c r="H49" s="2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6" x14ac:dyDescent="0.25">
      <c r="A50"/>
      <c r="B50" t="s">
        <v>2005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6" x14ac:dyDescent="0.25">
      <c r="A51"/>
      <c r="B51" t="s">
        <v>2139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6" x14ac:dyDescent="0.25">
      <c r="A53"/>
      <c r="B53" t="s">
        <v>84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6" x14ac:dyDescent="0.25">
      <c r="A54"/>
      <c r="B54" s="2" t="s">
        <v>80</v>
      </c>
      <c r="C54" s="2"/>
      <c r="D54"/>
      <c r="E54" t="s">
        <v>74</v>
      </c>
      <c r="F54" t="s">
        <v>75</v>
      </c>
      <c r="G54" t="s">
        <v>57</v>
      </c>
      <c r="H54" t="s">
        <v>81</v>
      </c>
      <c r="I54" t="s">
        <v>82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6" x14ac:dyDescent="0.25">
      <c r="A55"/>
      <c r="B55" s="2" t="s">
        <v>85</v>
      </c>
      <c r="C55" s="2"/>
      <c r="D55" s="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 s="2" t="s">
        <v>86</v>
      </c>
      <c r="C56" s="2"/>
      <c r="D56" s="2"/>
      <c r="E56">
        <f>'SO 7436'!L112</f>
        <v>0</v>
      </c>
      <c r="F56">
        <f>'SO 7436'!M112</f>
        <v>0</v>
      </c>
      <c r="G56">
        <f>'SO 7436'!I112</f>
        <v>0</v>
      </c>
      <c r="H56">
        <f>'SO 7436'!S112</f>
        <v>0.06</v>
      </c>
      <c r="I56">
        <f>'SO 7436'!V112</f>
        <v>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 s="2" t="s">
        <v>87</v>
      </c>
      <c r="C57" s="2"/>
      <c r="D57" s="2"/>
      <c r="E57">
        <f>'SO 7436'!L140</f>
        <v>0</v>
      </c>
      <c r="F57">
        <f>'SO 7436'!M140</f>
        <v>0</v>
      </c>
      <c r="G57">
        <f>'SO 7436'!I140</f>
        <v>0</v>
      </c>
      <c r="H57">
        <f>'SO 7436'!S140</f>
        <v>0</v>
      </c>
      <c r="I57">
        <f>'SO 7436'!V140</f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 s="2" t="s">
        <v>91</v>
      </c>
      <c r="C58" s="2"/>
      <c r="D58" s="2"/>
      <c r="E58">
        <f>'SO 7436'!L146</f>
        <v>0</v>
      </c>
      <c r="F58">
        <f>'SO 7436'!M146</f>
        <v>0</v>
      </c>
      <c r="G58">
        <f>'SO 7436'!I146</f>
        <v>0</v>
      </c>
      <c r="H58">
        <f>'SO 7436'!S146</f>
        <v>0</v>
      </c>
      <c r="I58">
        <f>'SO 7436'!V146</f>
        <v>0.25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A59"/>
      <c r="B59" s="2" t="s">
        <v>393</v>
      </c>
      <c r="C59" s="2"/>
      <c r="D59" s="2"/>
      <c r="E59">
        <f>'SO 7436'!L150</f>
        <v>0</v>
      </c>
      <c r="F59">
        <f>'SO 7436'!M150</f>
        <v>0</v>
      </c>
      <c r="G59">
        <f>'SO 7436'!I150</f>
        <v>0</v>
      </c>
      <c r="H59">
        <f>'SO 7436'!S150</f>
        <v>0</v>
      </c>
      <c r="I59">
        <f>'SO 7436'!V150</f>
        <v>0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 s="2" t="s">
        <v>85</v>
      </c>
      <c r="C60" s="2"/>
      <c r="D60" s="2"/>
      <c r="E60">
        <f>'SO 7436'!L152</f>
        <v>0</v>
      </c>
      <c r="F60">
        <f>'SO 7436'!M152</f>
        <v>0</v>
      </c>
      <c r="G60">
        <f>'SO 7436'!I152</f>
        <v>0</v>
      </c>
      <c r="H60">
        <f>'SO 7436'!S152</f>
        <v>0.06</v>
      </c>
      <c r="I60">
        <f>'SO 7436'!V152</f>
        <v>0.25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V61"/>
      <c r="W61"/>
    </row>
    <row r="62" spans="1:26" x14ac:dyDescent="0.25">
      <c r="A62"/>
      <c r="B62" s="2" t="s">
        <v>93</v>
      </c>
      <c r="C62" s="2"/>
      <c r="D62" s="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x14ac:dyDescent="0.25">
      <c r="A63"/>
      <c r="B63" s="2" t="s">
        <v>756</v>
      </c>
      <c r="C63" s="2"/>
      <c r="D63" s="2"/>
      <c r="E63">
        <f>'SO 7436'!L163</f>
        <v>0</v>
      </c>
      <c r="F63">
        <f>'SO 7436'!M163</f>
        <v>0</v>
      </c>
      <c r="G63">
        <f>'SO 7436'!I163</f>
        <v>0</v>
      </c>
      <c r="H63">
        <f>'SO 7436'!S163</f>
        <v>0.03</v>
      </c>
      <c r="I63">
        <f>'SO 7436'!V163</f>
        <v>0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25">
      <c r="A64"/>
      <c r="B64" s="2" t="s">
        <v>394</v>
      </c>
      <c r="C64" s="2"/>
      <c r="D64" s="2"/>
      <c r="E64">
        <f>'SO 7436'!L170</f>
        <v>0</v>
      </c>
      <c r="F64">
        <f>'SO 7436'!M170</f>
        <v>0</v>
      </c>
      <c r="G64">
        <f>'SO 7436'!I170</f>
        <v>0</v>
      </c>
      <c r="H64">
        <f>'SO 7436'!S170</f>
        <v>0.02</v>
      </c>
      <c r="I64">
        <f>'SO 7436'!V170</f>
        <v>0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/>
      <c r="B65" s="2" t="s">
        <v>93</v>
      </c>
      <c r="C65" s="2"/>
      <c r="D65" s="2"/>
      <c r="E65">
        <f>'SO 7436'!L172</f>
        <v>0</v>
      </c>
      <c r="F65">
        <f>'SO 7436'!M172</f>
        <v>0</v>
      </c>
      <c r="G65">
        <f>'SO 7436'!I172</f>
        <v>0</v>
      </c>
      <c r="H65">
        <f>'SO 7436'!S172</f>
        <v>0.05</v>
      </c>
      <c r="I65">
        <f>'SO 7436'!V172</f>
        <v>0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V66"/>
      <c r="W66"/>
    </row>
    <row r="67" spans="1:26" x14ac:dyDescent="0.25">
      <c r="A67"/>
      <c r="B67" s="2" t="s">
        <v>105</v>
      </c>
      <c r="C67" s="2"/>
      <c r="D67" s="2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/>
      <c r="B68" s="2" t="s">
        <v>1025</v>
      </c>
      <c r="C68" s="2"/>
      <c r="D68" s="2"/>
      <c r="E68">
        <f>'SO 7436'!L183</f>
        <v>0</v>
      </c>
      <c r="F68">
        <f>'SO 7436'!M183</f>
        <v>0</v>
      </c>
      <c r="G68">
        <f>'SO 7436'!I183</f>
        <v>0</v>
      </c>
      <c r="H68">
        <f>'SO 7436'!S183</f>
        <v>0</v>
      </c>
      <c r="I68">
        <f>'SO 7436'!V183</f>
        <v>0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/>
      <c r="B69" s="2" t="s">
        <v>105</v>
      </c>
      <c r="C69" s="2"/>
      <c r="D69" s="2"/>
      <c r="E69">
        <f>'SO 7436'!L185</f>
        <v>0</v>
      </c>
      <c r="F69">
        <f>'SO 7436'!M185</f>
        <v>0</v>
      </c>
      <c r="G69">
        <f>'SO 7436'!I185</f>
        <v>0</v>
      </c>
      <c r="H69">
        <f>'SO 7436'!S185</f>
        <v>0</v>
      </c>
      <c r="I69">
        <f>'SO 7436'!V185</f>
        <v>0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V70"/>
      <c r="W70"/>
    </row>
    <row r="71" spans="1:26" x14ac:dyDescent="0.25">
      <c r="A71"/>
      <c r="B71" s="2" t="s">
        <v>8</v>
      </c>
      <c r="C71" s="2"/>
      <c r="D71" s="2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x14ac:dyDescent="0.25">
      <c r="A72"/>
      <c r="B72" s="2" t="s">
        <v>2140</v>
      </c>
      <c r="C72" s="2"/>
      <c r="D72" s="2"/>
      <c r="E72">
        <f>'SO 7436'!L191</f>
        <v>0</v>
      </c>
      <c r="F72">
        <f>'SO 7436'!M191</f>
        <v>0</v>
      </c>
      <c r="G72">
        <f>'SO 7436'!I191</f>
        <v>0</v>
      </c>
      <c r="H72">
        <f>'SO 7436'!S191</f>
        <v>0</v>
      </c>
      <c r="I72">
        <f>'SO 7436'!V191</f>
        <v>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 x14ac:dyDescent="0.25">
      <c r="A73"/>
      <c r="B73" s="2" t="s">
        <v>8</v>
      </c>
      <c r="C73" s="2"/>
      <c r="D73" s="2"/>
      <c r="E73">
        <f>'SO 7436'!L193</f>
        <v>0</v>
      </c>
      <c r="F73">
        <f>'SO 7436'!M193</f>
        <v>0</v>
      </c>
      <c r="G73">
        <f>'SO 7436'!I193</f>
        <v>0</v>
      </c>
      <c r="H73">
        <f>'SO 7436'!S193</f>
        <v>0</v>
      </c>
      <c r="I73">
        <f>'SO 7436'!V193</f>
        <v>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V74"/>
      <c r="W74"/>
    </row>
    <row r="75" spans="1:26" x14ac:dyDescent="0.25">
      <c r="A75"/>
      <c r="B75" s="2" t="s">
        <v>107</v>
      </c>
      <c r="C75" s="2"/>
      <c r="D75" s="2"/>
      <c r="E75">
        <f>'SO 7436'!L194</f>
        <v>0</v>
      </c>
      <c r="F75">
        <f>'SO 7436'!M194</f>
        <v>0</v>
      </c>
      <c r="G75">
        <f>'SO 7436'!I194</f>
        <v>0</v>
      </c>
      <c r="H75">
        <f>'SO 7436'!S194</f>
        <v>0.11</v>
      </c>
      <c r="I75">
        <f>'SO 7436'!V194</f>
        <v>0.25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6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6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6" ht="35.1" customHeight="1" x14ac:dyDescent="0.25">
      <c r="A79"/>
      <c r="B79" s="2" t="s">
        <v>108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/>
    </row>
    <row r="80" spans="1:26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6" ht="20.100000000000001" customHeight="1" x14ac:dyDescent="0.25">
      <c r="A81"/>
      <c r="B81" s="2" t="s">
        <v>45</v>
      </c>
      <c r="C81" s="2"/>
      <c r="D81" s="2"/>
      <c r="E81" s="2"/>
      <c r="F81"/>
      <c r="G81"/>
      <c r="H81" t="s">
        <v>42</v>
      </c>
      <c r="I81" s="2"/>
      <c r="J81" s="2"/>
      <c r="K81" s="2"/>
      <c r="L81" s="2"/>
      <c r="M81" s="2"/>
      <c r="N81" s="2"/>
      <c r="O81" s="2"/>
      <c r="P81" s="2"/>
      <c r="Q81"/>
      <c r="R81"/>
      <c r="S81"/>
      <c r="T81"/>
      <c r="U81"/>
      <c r="V81"/>
      <c r="W81"/>
    </row>
    <row r="82" spans="1:26" ht="20.100000000000001" customHeight="1" x14ac:dyDescent="0.25">
      <c r="A82"/>
      <c r="B82" s="2" t="s">
        <v>46</v>
      </c>
      <c r="C82" s="2"/>
      <c r="D82" s="2"/>
      <c r="E82" s="2"/>
      <c r="F82"/>
      <c r="G82"/>
      <c r="H82" t="s">
        <v>119</v>
      </c>
      <c r="I82" t="s">
        <v>120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6" ht="20.100000000000001" customHeight="1" x14ac:dyDescent="0.25">
      <c r="A83"/>
      <c r="B83" s="2" t="s">
        <v>47</v>
      </c>
      <c r="C83" s="2"/>
      <c r="D83" s="2"/>
      <c r="E83" s="2"/>
      <c r="F83"/>
      <c r="G83"/>
      <c r="H83" t="s">
        <v>121</v>
      </c>
      <c r="I83" t="s">
        <v>44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6" ht="20.100000000000001" customHeight="1" x14ac:dyDescent="0.25">
      <c r="A84"/>
      <c r="B84" t="s">
        <v>122</v>
      </c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6" ht="20.100000000000001" customHeight="1" x14ac:dyDescent="0.25">
      <c r="A85"/>
      <c r="B85" t="s">
        <v>2005</v>
      </c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6" ht="20.100000000000001" customHeight="1" x14ac:dyDescent="0.25">
      <c r="A86"/>
      <c r="B86" t="s">
        <v>2139</v>
      </c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6" ht="20.100000000000001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6" ht="20.100000000000001" customHeight="1" x14ac:dyDescent="0.25">
      <c r="A88"/>
      <c r="B88" t="s">
        <v>84</v>
      </c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6" x14ac:dyDescent="0.25">
      <c r="A89"/>
      <c r="B89" t="s">
        <v>109</v>
      </c>
      <c r="C89" t="s">
        <v>110</v>
      </c>
      <c r="D89" t="s">
        <v>111</v>
      </c>
      <c r="E89"/>
      <c r="F89" t="s">
        <v>112</v>
      </c>
      <c r="G89" t="s">
        <v>113</v>
      </c>
      <c r="H89" t="s">
        <v>114</v>
      </c>
      <c r="I89" t="s">
        <v>115</v>
      </c>
      <c r="J89"/>
      <c r="K89"/>
      <c r="L89"/>
      <c r="M89"/>
      <c r="N89"/>
      <c r="O89"/>
      <c r="P89" t="s">
        <v>116</v>
      </c>
      <c r="Q89"/>
      <c r="R89"/>
      <c r="S89" t="s">
        <v>117</v>
      </c>
      <c r="T89"/>
      <c r="U89"/>
      <c r="V89" t="s">
        <v>118</v>
      </c>
      <c r="W89"/>
    </row>
    <row r="90" spans="1:26" x14ac:dyDescent="0.25">
      <c r="A90"/>
      <c r="B90"/>
      <c r="C90"/>
      <c r="D90" s="2" t="s">
        <v>85</v>
      </c>
      <c r="E90" s="2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26" x14ac:dyDescent="0.25">
      <c r="A91"/>
      <c r="B91"/>
      <c r="C91">
        <v>1</v>
      </c>
      <c r="D91" s="2" t="s">
        <v>86</v>
      </c>
      <c r="E91" s="2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:26" ht="24.95" customHeight="1" x14ac:dyDescent="0.25">
      <c r="A92"/>
      <c r="B92"/>
      <c r="C92" t="s">
        <v>1030</v>
      </c>
      <c r="D92" s="2" t="s">
        <v>2141</v>
      </c>
      <c r="E92" s="2"/>
      <c r="F92" t="s">
        <v>218</v>
      </c>
      <c r="G92">
        <v>1</v>
      </c>
      <c r="H92">
        <v>0</v>
      </c>
      <c r="I92">
        <f t="shared" ref="I92:I111" si="0">ROUND(G92*(H92),2)</f>
        <v>0</v>
      </c>
      <c r="J92">
        <f t="shared" ref="J92:J111" si="1">ROUND(G92*(N92),2)</f>
        <v>0</v>
      </c>
      <c r="K92">
        <f t="shared" ref="K92:K111" si="2">ROUND(G92*(O92),2)</f>
        <v>0</v>
      </c>
      <c r="L92">
        <f t="shared" ref="L92:L111" si="3">ROUND(G92*(H92),2)</f>
        <v>0</v>
      </c>
      <c r="M92"/>
      <c r="N92">
        <v>0</v>
      </c>
      <c r="O92"/>
      <c r="P92"/>
      <c r="Q92"/>
      <c r="R92"/>
      <c r="S92">
        <f t="shared" ref="S92:S111" si="4">ROUND(G92*(P92),3)</f>
        <v>0</v>
      </c>
      <c r="T92"/>
      <c r="U92"/>
      <c r="V92"/>
      <c r="W92"/>
      <c r="Z92" s="1">
        <f t="shared" ref="Z92:Z111" si="5">0.058844*POWER(I92,0.952797)</f>
        <v>0</v>
      </c>
    </row>
    <row r="93" spans="1:26" ht="24.95" customHeight="1" x14ac:dyDescent="0.25">
      <c r="A93"/>
      <c r="B93"/>
      <c r="C93" t="s">
        <v>1026</v>
      </c>
      <c r="D93" s="2" t="s">
        <v>1027</v>
      </c>
      <c r="E93" s="2"/>
      <c r="F93" t="s">
        <v>215</v>
      </c>
      <c r="G93">
        <v>55</v>
      </c>
      <c r="H93">
        <v>0</v>
      </c>
      <c r="I93">
        <f t="shared" si="0"/>
        <v>0</v>
      </c>
      <c r="J93">
        <f t="shared" si="1"/>
        <v>0</v>
      </c>
      <c r="K93">
        <f t="shared" si="2"/>
        <v>0</v>
      </c>
      <c r="L93">
        <f t="shared" si="3"/>
        <v>0</v>
      </c>
      <c r="M93"/>
      <c r="N93">
        <v>0</v>
      </c>
      <c r="O93"/>
      <c r="P93"/>
      <c r="Q93"/>
      <c r="R93"/>
      <c r="S93">
        <f t="shared" si="4"/>
        <v>0</v>
      </c>
      <c r="T93"/>
      <c r="U93"/>
      <c r="V93"/>
      <c r="W93"/>
      <c r="Z93" s="1">
        <f t="shared" si="5"/>
        <v>0</v>
      </c>
    </row>
    <row r="94" spans="1:26" ht="24.95" customHeight="1" x14ac:dyDescent="0.25">
      <c r="A94"/>
      <c r="B94"/>
      <c r="C94" t="s">
        <v>2142</v>
      </c>
      <c r="D94" s="2" t="s">
        <v>2143</v>
      </c>
      <c r="E94" s="2"/>
      <c r="F94" t="s">
        <v>349</v>
      </c>
      <c r="G94">
        <v>58</v>
      </c>
      <c r="H94">
        <v>0</v>
      </c>
      <c r="I94">
        <f t="shared" si="0"/>
        <v>0</v>
      </c>
      <c r="J94">
        <f t="shared" si="1"/>
        <v>0</v>
      </c>
      <c r="K94">
        <f t="shared" si="2"/>
        <v>0</v>
      </c>
      <c r="L94">
        <f t="shared" si="3"/>
        <v>0</v>
      </c>
      <c r="M94">
        <f>ROUND(G94*(H94),2)</f>
        <v>0</v>
      </c>
      <c r="N94">
        <v>0</v>
      </c>
      <c r="O94"/>
      <c r="P94">
        <v>1E-3</v>
      </c>
      <c r="Q94"/>
      <c r="R94">
        <v>1E-3</v>
      </c>
      <c r="S94">
        <f t="shared" si="4"/>
        <v>5.8000000000000003E-2</v>
      </c>
      <c r="T94"/>
      <c r="U94"/>
      <c r="V94"/>
      <c r="W94"/>
      <c r="Z94" s="1">
        <f t="shared" si="5"/>
        <v>0</v>
      </c>
    </row>
    <row r="95" spans="1:26" ht="24.95" customHeight="1" x14ac:dyDescent="0.25">
      <c r="A95"/>
      <c r="B95"/>
      <c r="C95" t="s">
        <v>1030</v>
      </c>
      <c r="D95" s="2" t="s">
        <v>1031</v>
      </c>
      <c r="E95" s="2"/>
      <c r="F95" t="s">
        <v>215</v>
      </c>
      <c r="G95">
        <v>5</v>
      </c>
      <c r="H95">
        <v>0</v>
      </c>
      <c r="I95">
        <f t="shared" si="0"/>
        <v>0</v>
      </c>
      <c r="J95">
        <f t="shared" si="1"/>
        <v>0</v>
      </c>
      <c r="K95">
        <f t="shared" si="2"/>
        <v>0</v>
      </c>
      <c r="L95">
        <f t="shared" si="3"/>
        <v>0</v>
      </c>
      <c r="M95"/>
      <c r="N95">
        <v>0</v>
      </c>
      <c r="O95"/>
      <c r="P95"/>
      <c r="Q95"/>
      <c r="R95"/>
      <c r="S95">
        <f t="shared" si="4"/>
        <v>0</v>
      </c>
      <c r="T95"/>
      <c r="U95"/>
      <c r="V95"/>
      <c r="W95"/>
      <c r="Z95" s="1">
        <f t="shared" si="5"/>
        <v>0</v>
      </c>
    </row>
    <row r="96" spans="1:26" ht="24.95" customHeight="1" x14ac:dyDescent="0.25">
      <c r="A96"/>
      <c r="B96"/>
      <c r="C96" t="s">
        <v>1038</v>
      </c>
      <c r="D96" s="2" t="s">
        <v>1039</v>
      </c>
      <c r="E96" s="2"/>
      <c r="F96" t="s">
        <v>218</v>
      </c>
      <c r="G96">
        <v>8</v>
      </c>
      <c r="H96">
        <v>0</v>
      </c>
      <c r="I96">
        <f t="shared" si="0"/>
        <v>0</v>
      </c>
      <c r="J96">
        <f t="shared" si="1"/>
        <v>0</v>
      </c>
      <c r="K96">
        <f t="shared" si="2"/>
        <v>0</v>
      </c>
      <c r="L96">
        <f t="shared" si="3"/>
        <v>0</v>
      </c>
      <c r="M96"/>
      <c r="N96">
        <v>0</v>
      </c>
      <c r="O96"/>
      <c r="P96"/>
      <c r="Q96"/>
      <c r="R96"/>
      <c r="S96">
        <f t="shared" si="4"/>
        <v>0</v>
      </c>
      <c r="T96"/>
      <c r="U96"/>
      <c r="V96"/>
      <c r="W96"/>
      <c r="Z96" s="1">
        <f t="shared" si="5"/>
        <v>0</v>
      </c>
    </row>
    <row r="97" spans="1:26" ht="24.95" customHeight="1" x14ac:dyDescent="0.25">
      <c r="A97"/>
      <c r="B97"/>
      <c r="C97" t="s">
        <v>2144</v>
      </c>
      <c r="D97" s="2" t="s">
        <v>2145</v>
      </c>
      <c r="E97" s="2"/>
      <c r="F97" t="s">
        <v>779</v>
      </c>
      <c r="G97">
        <v>2</v>
      </c>
      <c r="H97">
        <v>0</v>
      </c>
      <c r="I97">
        <f t="shared" si="0"/>
        <v>0</v>
      </c>
      <c r="J97">
        <f t="shared" si="1"/>
        <v>0</v>
      </c>
      <c r="K97">
        <f t="shared" si="2"/>
        <v>0</v>
      </c>
      <c r="L97">
        <f t="shared" si="3"/>
        <v>0</v>
      </c>
      <c r="M97">
        <f>ROUND(G97*(H97),2)</f>
        <v>0</v>
      </c>
      <c r="N97">
        <v>0</v>
      </c>
      <c r="O97"/>
      <c r="P97">
        <v>1.9000000000000001E-4</v>
      </c>
      <c r="Q97"/>
      <c r="R97">
        <v>1.9000000000000001E-4</v>
      </c>
      <c r="S97">
        <f t="shared" si="4"/>
        <v>0</v>
      </c>
      <c r="T97"/>
      <c r="U97"/>
      <c r="V97"/>
      <c r="W97"/>
      <c r="Z97" s="1">
        <f t="shared" si="5"/>
        <v>0</v>
      </c>
    </row>
    <row r="98" spans="1:26" ht="24.95" customHeight="1" x14ac:dyDescent="0.25">
      <c r="A98"/>
      <c r="B98"/>
      <c r="C98" t="s">
        <v>1042</v>
      </c>
      <c r="D98" s="2" t="s">
        <v>1043</v>
      </c>
      <c r="E98" s="2"/>
      <c r="F98" t="s">
        <v>218</v>
      </c>
      <c r="G98">
        <v>20</v>
      </c>
      <c r="H98">
        <v>0</v>
      </c>
      <c r="I98">
        <f t="shared" si="0"/>
        <v>0</v>
      </c>
      <c r="J98">
        <f t="shared" si="1"/>
        <v>0</v>
      </c>
      <c r="K98">
        <f t="shared" si="2"/>
        <v>0</v>
      </c>
      <c r="L98">
        <f t="shared" si="3"/>
        <v>0</v>
      </c>
      <c r="M98"/>
      <c r="N98">
        <v>0</v>
      </c>
      <c r="O98"/>
      <c r="P98"/>
      <c r="Q98"/>
      <c r="R98"/>
      <c r="S98">
        <f t="shared" si="4"/>
        <v>0</v>
      </c>
      <c r="T98"/>
      <c r="U98"/>
      <c r="V98"/>
      <c r="W98"/>
      <c r="Z98" s="1">
        <f t="shared" si="5"/>
        <v>0</v>
      </c>
    </row>
    <row r="99" spans="1:26" ht="24.95" customHeight="1" x14ac:dyDescent="0.25">
      <c r="A99"/>
      <c r="B99"/>
      <c r="C99" t="s">
        <v>1044</v>
      </c>
      <c r="D99" s="2" t="s">
        <v>1045</v>
      </c>
      <c r="E99" s="2"/>
      <c r="F99" t="s">
        <v>218</v>
      </c>
      <c r="G99">
        <v>20</v>
      </c>
      <c r="H99">
        <v>0</v>
      </c>
      <c r="I99">
        <f t="shared" si="0"/>
        <v>0</v>
      </c>
      <c r="J99">
        <f t="shared" si="1"/>
        <v>0</v>
      </c>
      <c r="K99">
        <f t="shared" si="2"/>
        <v>0</v>
      </c>
      <c r="L99">
        <f t="shared" si="3"/>
        <v>0</v>
      </c>
      <c r="M99"/>
      <c r="N99">
        <v>0</v>
      </c>
      <c r="O99"/>
      <c r="P99"/>
      <c r="Q99"/>
      <c r="R99"/>
      <c r="S99">
        <f t="shared" si="4"/>
        <v>0</v>
      </c>
      <c r="T99"/>
      <c r="U99"/>
      <c r="V99"/>
      <c r="W99"/>
      <c r="Z99" s="1">
        <f t="shared" si="5"/>
        <v>0</v>
      </c>
    </row>
    <row r="100" spans="1:26" ht="24.95" customHeight="1" x14ac:dyDescent="0.25">
      <c r="A100"/>
      <c r="B100"/>
      <c r="C100" t="s">
        <v>1046</v>
      </c>
      <c r="D100" s="2" t="s">
        <v>1047</v>
      </c>
      <c r="E100" s="2"/>
      <c r="F100" t="s">
        <v>218</v>
      </c>
      <c r="G100">
        <v>20</v>
      </c>
      <c r="H100">
        <v>0</v>
      </c>
      <c r="I100">
        <f t="shared" si="0"/>
        <v>0</v>
      </c>
      <c r="J100">
        <f t="shared" si="1"/>
        <v>0</v>
      </c>
      <c r="K100">
        <f t="shared" si="2"/>
        <v>0</v>
      </c>
      <c r="L100">
        <f t="shared" si="3"/>
        <v>0</v>
      </c>
      <c r="M100"/>
      <c r="N100">
        <v>0</v>
      </c>
      <c r="O100"/>
      <c r="P100"/>
      <c r="Q100"/>
      <c r="R100"/>
      <c r="S100">
        <f t="shared" si="4"/>
        <v>0</v>
      </c>
      <c r="T100"/>
      <c r="U100"/>
      <c r="V100"/>
      <c r="W100"/>
      <c r="Z100" s="1">
        <f t="shared" si="5"/>
        <v>0</v>
      </c>
    </row>
    <row r="101" spans="1:26" ht="35.1" customHeight="1" x14ac:dyDescent="0.25">
      <c r="A101"/>
      <c r="B101"/>
      <c r="C101" t="s">
        <v>1062</v>
      </c>
      <c r="D101" s="2" t="s">
        <v>1063</v>
      </c>
      <c r="E101" s="2"/>
      <c r="F101" t="s">
        <v>218</v>
      </c>
      <c r="G101">
        <v>2</v>
      </c>
      <c r="H101">
        <v>0</v>
      </c>
      <c r="I101">
        <f t="shared" si="0"/>
        <v>0</v>
      </c>
      <c r="J101">
        <f t="shared" si="1"/>
        <v>0</v>
      </c>
      <c r="K101">
        <f t="shared" si="2"/>
        <v>0</v>
      </c>
      <c r="L101">
        <f t="shared" si="3"/>
        <v>0</v>
      </c>
      <c r="M101"/>
      <c r="N101">
        <v>0</v>
      </c>
      <c r="O101"/>
      <c r="P101"/>
      <c r="Q101"/>
      <c r="R101"/>
      <c r="S101">
        <f t="shared" si="4"/>
        <v>0</v>
      </c>
      <c r="T101"/>
      <c r="U101"/>
      <c r="V101"/>
      <c r="W101"/>
      <c r="Z101" s="1">
        <f t="shared" si="5"/>
        <v>0</v>
      </c>
    </row>
    <row r="102" spans="1:26" ht="24.95" customHeight="1" x14ac:dyDescent="0.25">
      <c r="A102"/>
      <c r="B102"/>
      <c r="C102" t="s">
        <v>1064</v>
      </c>
      <c r="D102" s="2" t="s">
        <v>1942</v>
      </c>
      <c r="E102" s="2"/>
      <c r="F102" t="s">
        <v>218</v>
      </c>
      <c r="G102">
        <v>2</v>
      </c>
      <c r="H102">
        <v>0</v>
      </c>
      <c r="I102">
        <f t="shared" si="0"/>
        <v>0</v>
      </c>
      <c r="J102">
        <f t="shared" si="1"/>
        <v>0</v>
      </c>
      <c r="K102">
        <f t="shared" si="2"/>
        <v>0</v>
      </c>
      <c r="L102">
        <f t="shared" si="3"/>
        <v>0</v>
      </c>
      <c r="M102"/>
      <c r="N102">
        <v>0</v>
      </c>
      <c r="O102"/>
      <c r="P102"/>
      <c r="Q102"/>
      <c r="R102"/>
      <c r="S102">
        <f t="shared" si="4"/>
        <v>0</v>
      </c>
      <c r="T102"/>
      <c r="U102"/>
      <c r="V102"/>
      <c r="W102"/>
      <c r="Z102" s="1">
        <f t="shared" si="5"/>
        <v>0</v>
      </c>
    </row>
    <row r="103" spans="1:26" ht="24.95" customHeight="1" x14ac:dyDescent="0.25">
      <c r="A103"/>
      <c r="B103"/>
      <c r="C103" t="s">
        <v>1066</v>
      </c>
      <c r="D103" s="2" t="s">
        <v>1943</v>
      </c>
      <c r="E103" s="2"/>
      <c r="F103" t="s">
        <v>218</v>
      </c>
      <c r="G103">
        <v>2</v>
      </c>
      <c r="H103">
        <v>0</v>
      </c>
      <c r="I103">
        <f t="shared" si="0"/>
        <v>0</v>
      </c>
      <c r="J103">
        <f t="shared" si="1"/>
        <v>0</v>
      </c>
      <c r="K103">
        <f t="shared" si="2"/>
        <v>0</v>
      </c>
      <c r="L103">
        <f t="shared" si="3"/>
        <v>0</v>
      </c>
      <c r="M103"/>
      <c r="N103">
        <v>0</v>
      </c>
      <c r="O103"/>
      <c r="P103"/>
      <c r="Q103"/>
      <c r="R103"/>
      <c r="S103">
        <f t="shared" si="4"/>
        <v>0</v>
      </c>
      <c r="T103"/>
      <c r="U103"/>
      <c r="V103"/>
      <c r="W103"/>
      <c r="Z103" s="1">
        <f t="shared" si="5"/>
        <v>0</v>
      </c>
    </row>
    <row r="104" spans="1:26" ht="24.95" customHeight="1" x14ac:dyDescent="0.25">
      <c r="A104"/>
      <c r="B104"/>
      <c r="C104" t="s">
        <v>1068</v>
      </c>
      <c r="D104" s="2" t="s">
        <v>1059</v>
      </c>
      <c r="E104" s="2"/>
      <c r="F104" t="s">
        <v>218</v>
      </c>
      <c r="G104">
        <v>2</v>
      </c>
      <c r="H104">
        <v>0</v>
      </c>
      <c r="I104">
        <f t="shared" si="0"/>
        <v>0</v>
      </c>
      <c r="J104">
        <f t="shared" si="1"/>
        <v>0</v>
      </c>
      <c r="K104">
        <f t="shared" si="2"/>
        <v>0</v>
      </c>
      <c r="L104">
        <f t="shared" si="3"/>
        <v>0</v>
      </c>
      <c r="M104"/>
      <c r="N104">
        <v>0</v>
      </c>
      <c r="O104"/>
      <c r="P104"/>
      <c r="Q104"/>
      <c r="R104"/>
      <c r="S104">
        <f t="shared" si="4"/>
        <v>0</v>
      </c>
      <c r="T104"/>
      <c r="U104"/>
      <c r="V104"/>
      <c r="W104"/>
      <c r="Z104" s="1">
        <f t="shared" si="5"/>
        <v>0</v>
      </c>
    </row>
    <row r="105" spans="1:26" ht="24.95" customHeight="1" x14ac:dyDescent="0.25">
      <c r="A105"/>
      <c r="B105"/>
      <c r="C105" t="s">
        <v>1069</v>
      </c>
      <c r="D105" s="2" t="s">
        <v>1945</v>
      </c>
      <c r="E105" s="2"/>
      <c r="F105" t="s">
        <v>218</v>
      </c>
      <c r="G105">
        <v>2</v>
      </c>
      <c r="H105">
        <v>0</v>
      </c>
      <c r="I105">
        <f t="shared" si="0"/>
        <v>0</v>
      </c>
      <c r="J105">
        <f t="shared" si="1"/>
        <v>0</v>
      </c>
      <c r="K105">
        <f t="shared" si="2"/>
        <v>0</v>
      </c>
      <c r="L105">
        <f t="shared" si="3"/>
        <v>0</v>
      </c>
      <c r="M105"/>
      <c r="N105">
        <v>0</v>
      </c>
      <c r="O105"/>
      <c r="P105"/>
      <c r="Q105"/>
      <c r="R105"/>
      <c r="S105">
        <f t="shared" si="4"/>
        <v>0</v>
      </c>
      <c r="T105"/>
      <c r="U105"/>
      <c r="V105"/>
      <c r="W105"/>
      <c r="Z105" s="1">
        <f t="shared" si="5"/>
        <v>0</v>
      </c>
    </row>
    <row r="106" spans="1:26" ht="24.95" customHeight="1" x14ac:dyDescent="0.25">
      <c r="A106"/>
      <c r="B106"/>
      <c r="C106" t="s">
        <v>1073</v>
      </c>
      <c r="D106" s="2" t="s">
        <v>1074</v>
      </c>
      <c r="E106" s="2"/>
      <c r="F106" t="s">
        <v>215</v>
      </c>
      <c r="G106">
        <v>10</v>
      </c>
      <c r="H106">
        <v>0</v>
      </c>
      <c r="I106">
        <f t="shared" si="0"/>
        <v>0</v>
      </c>
      <c r="J106">
        <f t="shared" si="1"/>
        <v>0</v>
      </c>
      <c r="K106">
        <f t="shared" si="2"/>
        <v>0</v>
      </c>
      <c r="L106">
        <f t="shared" si="3"/>
        <v>0</v>
      </c>
      <c r="M106"/>
      <c r="N106">
        <v>0</v>
      </c>
      <c r="O106"/>
      <c r="P106"/>
      <c r="Q106"/>
      <c r="R106"/>
      <c r="S106">
        <f t="shared" si="4"/>
        <v>0</v>
      </c>
      <c r="T106"/>
      <c r="U106"/>
      <c r="V106"/>
      <c r="W106"/>
      <c r="Z106" s="1">
        <f t="shared" si="5"/>
        <v>0</v>
      </c>
    </row>
    <row r="107" spans="1:26" ht="24.95" customHeight="1" x14ac:dyDescent="0.25">
      <c r="A107"/>
      <c r="B107"/>
      <c r="C107" t="s">
        <v>1075</v>
      </c>
      <c r="D107" s="2" t="s">
        <v>1076</v>
      </c>
      <c r="E107" s="2"/>
      <c r="F107" t="s">
        <v>349</v>
      </c>
      <c r="G107">
        <v>2</v>
      </c>
      <c r="H107">
        <v>0</v>
      </c>
      <c r="I107">
        <f t="shared" si="0"/>
        <v>0</v>
      </c>
      <c r="J107">
        <f t="shared" si="1"/>
        <v>0</v>
      </c>
      <c r="K107">
        <f t="shared" si="2"/>
        <v>0</v>
      </c>
      <c r="L107">
        <f t="shared" si="3"/>
        <v>0</v>
      </c>
      <c r="M107"/>
      <c r="N107">
        <v>0</v>
      </c>
      <c r="O107"/>
      <c r="P107"/>
      <c r="Q107"/>
      <c r="R107"/>
      <c r="S107">
        <f t="shared" si="4"/>
        <v>0</v>
      </c>
      <c r="T107"/>
      <c r="U107"/>
      <c r="V107"/>
      <c r="W107"/>
      <c r="Z107" s="1">
        <f t="shared" si="5"/>
        <v>0</v>
      </c>
    </row>
    <row r="108" spans="1:26" ht="24.95" customHeight="1" x14ac:dyDescent="0.25">
      <c r="A108"/>
      <c r="B108"/>
      <c r="C108" t="s">
        <v>1077</v>
      </c>
      <c r="D108" s="2" t="s">
        <v>1053</v>
      </c>
      <c r="E108" s="2"/>
      <c r="F108" t="s">
        <v>218</v>
      </c>
      <c r="G108">
        <v>12</v>
      </c>
      <c r="H108">
        <v>0</v>
      </c>
      <c r="I108">
        <f t="shared" si="0"/>
        <v>0</v>
      </c>
      <c r="J108">
        <f t="shared" si="1"/>
        <v>0</v>
      </c>
      <c r="K108">
        <f t="shared" si="2"/>
        <v>0</v>
      </c>
      <c r="L108">
        <f t="shared" si="3"/>
        <v>0</v>
      </c>
      <c r="M108"/>
      <c r="N108">
        <v>0</v>
      </c>
      <c r="O108"/>
      <c r="P108"/>
      <c r="Q108"/>
      <c r="R108"/>
      <c r="S108">
        <f t="shared" si="4"/>
        <v>0</v>
      </c>
      <c r="T108"/>
      <c r="U108"/>
      <c r="V108"/>
      <c r="W108"/>
      <c r="Z108" s="1">
        <f t="shared" si="5"/>
        <v>0</v>
      </c>
    </row>
    <row r="109" spans="1:26" ht="24.95" customHeight="1" x14ac:dyDescent="0.25">
      <c r="A109"/>
      <c r="B109"/>
      <c r="C109" t="s">
        <v>1032</v>
      </c>
      <c r="D109" s="2" t="s">
        <v>2146</v>
      </c>
      <c r="E109" s="2"/>
      <c r="F109" t="s">
        <v>218</v>
      </c>
      <c r="G109">
        <v>6</v>
      </c>
      <c r="H109">
        <v>0</v>
      </c>
      <c r="I109">
        <f t="shared" si="0"/>
        <v>0</v>
      </c>
      <c r="J109">
        <f t="shared" si="1"/>
        <v>0</v>
      </c>
      <c r="K109">
        <f t="shared" si="2"/>
        <v>0</v>
      </c>
      <c r="L109">
        <f t="shared" si="3"/>
        <v>0</v>
      </c>
      <c r="M109"/>
      <c r="N109">
        <v>0</v>
      </c>
      <c r="O109"/>
      <c r="P109"/>
      <c r="Q109"/>
      <c r="R109"/>
      <c r="S109">
        <f t="shared" si="4"/>
        <v>0</v>
      </c>
      <c r="T109"/>
      <c r="U109"/>
      <c r="V109"/>
      <c r="W109"/>
      <c r="Z109" s="1">
        <f t="shared" si="5"/>
        <v>0</v>
      </c>
    </row>
    <row r="110" spans="1:26" ht="24.95" customHeight="1" x14ac:dyDescent="0.25">
      <c r="A110"/>
      <c r="B110"/>
      <c r="C110" t="s">
        <v>1034</v>
      </c>
      <c r="D110" s="2" t="s">
        <v>2147</v>
      </c>
      <c r="E110" s="2"/>
      <c r="F110" t="s">
        <v>218</v>
      </c>
      <c r="G110">
        <v>1</v>
      </c>
      <c r="H110">
        <v>0</v>
      </c>
      <c r="I110">
        <f t="shared" si="0"/>
        <v>0</v>
      </c>
      <c r="J110">
        <f t="shared" si="1"/>
        <v>0</v>
      </c>
      <c r="K110">
        <f t="shared" si="2"/>
        <v>0</v>
      </c>
      <c r="L110">
        <f t="shared" si="3"/>
        <v>0</v>
      </c>
      <c r="M110"/>
      <c r="N110">
        <v>0</v>
      </c>
      <c r="O110"/>
      <c r="P110"/>
      <c r="Q110"/>
      <c r="R110"/>
      <c r="S110">
        <f t="shared" si="4"/>
        <v>0</v>
      </c>
      <c r="T110"/>
      <c r="U110"/>
      <c r="V110"/>
      <c r="W110"/>
      <c r="Z110" s="1">
        <f t="shared" si="5"/>
        <v>0</v>
      </c>
    </row>
    <row r="111" spans="1:26" ht="24.95" customHeight="1" x14ac:dyDescent="0.25">
      <c r="A111"/>
      <c r="B111"/>
      <c r="C111" t="s">
        <v>1036</v>
      </c>
      <c r="D111" s="2" t="s">
        <v>1323</v>
      </c>
      <c r="E111" s="2"/>
      <c r="F111" t="s">
        <v>218</v>
      </c>
      <c r="G111">
        <v>1</v>
      </c>
      <c r="H111">
        <v>0</v>
      </c>
      <c r="I111">
        <f t="shared" si="0"/>
        <v>0</v>
      </c>
      <c r="J111">
        <f t="shared" si="1"/>
        <v>0</v>
      </c>
      <c r="K111">
        <f t="shared" si="2"/>
        <v>0</v>
      </c>
      <c r="L111">
        <f t="shared" si="3"/>
        <v>0</v>
      </c>
      <c r="M111"/>
      <c r="N111">
        <v>0</v>
      </c>
      <c r="O111"/>
      <c r="P111"/>
      <c r="Q111"/>
      <c r="R111"/>
      <c r="S111">
        <f t="shared" si="4"/>
        <v>0</v>
      </c>
      <c r="T111"/>
      <c r="U111"/>
      <c r="V111"/>
      <c r="W111"/>
      <c r="Z111" s="1">
        <f t="shared" si="5"/>
        <v>0</v>
      </c>
    </row>
    <row r="112" spans="1:26" x14ac:dyDescent="0.25">
      <c r="A112"/>
      <c r="B112"/>
      <c r="C112">
        <v>1</v>
      </c>
      <c r="D112" s="2" t="s">
        <v>86</v>
      </c>
      <c r="E112" s="2"/>
      <c r="F112"/>
      <c r="G112"/>
      <c r="H112"/>
      <c r="I112">
        <f>ROUND((SUM(I91:I111))/1,2)</f>
        <v>0</v>
      </c>
      <c r="J112"/>
      <c r="K112"/>
      <c r="L112">
        <f>ROUND((SUM(L91:L111))/1,2)</f>
        <v>0</v>
      </c>
      <c r="M112">
        <f>ROUND((SUM(M91:M111))/1,2)</f>
        <v>0</v>
      </c>
      <c r="N112"/>
      <c r="O112"/>
      <c r="P112"/>
      <c r="Q112"/>
      <c r="R112"/>
      <c r="S112">
        <f>ROUND((SUM(S91:S111))/1,2)</f>
        <v>0.06</v>
      </c>
      <c r="T112"/>
      <c r="U112"/>
      <c r="V112">
        <f>ROUND((SUM(V91:V111))/1,2)</f>
        <v>0</v>
      </c>
      <c r="W112"/>
      <c r="X112"/>
      <c r="Y112"/>
      <c r="Z112"/>
    </row>
    <row r="113" spans="1:26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6" x14ac:dyDescent="0.25">
      <c r="A114"/>
      <c r="B114"/>
      <c r="C114">
        <v>2</v>
      </c>
      <c r="D114" s="2" t="s">
        <v>87</v>
      </c>
      <c r="E114" s="2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:26" ht="24.95" customHeight="1" x14ac:dyDescent="0.25">
      <c r="A115"/>
      <c r="B115"/>
      <c r="C115" t="s">
        <v>1090</v>
      </c>
      <c r="D115" s="2" t="s">
        <v>1091</v>
      </c>
      <c r="E115" s="2"/>
      <c r="F115" t="s">
        <v>218</v>
      </c>
      <c r="G115">
        <v>6</v>
      </c>
      <c r="H115">
        <v>0</v>
      </c>
      <c r="I115">
        <f t="shared" ref="I115:I139" si="6">ROUND(G115*(H115),2)</f>
        <v>0</v>
      </c>
      <c r="J115">
        <f t="shared" ref="J115:J139" si="7">ROUND(G115*(N115),2)</f>
        <v>0</v>
      </c>
      <c r="K115">
        <f t="shared" ref="K115:K139" si="8">ROUND(G115*(O115),2)</f>
        <v>0</v>
      </c>
      <c r="L115">
        <f t="shared" ref="L115:L139" si="9">ROUND(G115*(H115),2)</f>
        <v>0</v>
      </c>
      <c r="M115"/>
      <c r="N115">
        <v>0</v>
      </c>
      <c r="O115"/>
      <c r="P115"/>
      <c r="Q115"/>
      <c r="R115"/>
      <c r="S115">
        <f t="shared" ref="S115:S139" si="10">ROUND(G115*(P115),3)</f>
        <v>0</v>
      </c>
      <c r="T115"/>
      <c r="U115"/>
      <c r="V115"/>
      <c r="W115"/>
      <c r="Z115" s="1">
        <f t="shared" ref="Z115:Z139" si="11">0.058844*POWER(I115,0.952797)</f>
        <v>0</v>
      </c>
    </row>
    <row r="116" spans="1:26" ht="24.95" customHeight="1" x14ac:dyDescent="0.25">
      <c r="A116"/>
      <c r="B116"/>
      <c r="C116" t="s">
        <v>1092</v>
      </c>
      <c r="D116" s="2" t="s">
        <v>1093</v>
      </c>
      <c r="E116" s="2"/>
      <c r="F116" t="s">
        <v>218</v>
      </c>
      <c r="G116">
        <v>6</v>
      </c>
      <c r="H116">
        <v>0</v>
      </c>
      <c r="I116">
        <f t="shared" si="6"/>
        <v>0</v>
      </c>
      <c r="J116">
        <f t="shared" si="7"/>
        <v>0</v>
      </c>
      <c r="K116">
        <f t="shared" si="8"/>
        <v>0</v>
      </c>
      <c r="L116">
        <f t="shared" si="9"/>
        <v>0</v>
      </c>
      <c r="M116"/>
      <c r="N116">
        <v>0</v>
      </c>
      <c r="O116"/>
      <c r="P116"/>
      <c r="Q116"/>
      <c r="R116"/>
      <c r="S116">
        <f t="shared" si="10"/>
        <v>0</v>
      </c>
      <c r="T116"/>
      <c r="U116"/>
      <c r="V116"/>
      <c r="W116"/>
      <c r="Z116" s="1">
        <f t="shared" si="11"/>
        <v>0</v>
      </c>
    </row>
    <row r="117" spans="1:26" ht="24.95" customHeight="1" x14ac:dyDescent="0.25">
      <c r="A117"/>
      <c r="B117"/>
      <c r="C117" t="s">
        <v>1120</v>
      </c>
      <c r="D117" s="2" t="s">
        <v>2148</v>
      </c>
      <c r="E117" s="2"/>
      <c r="F117" t="s">
        <v>218</v>
      </c>
      <c r="G117">
        <v>5</v>
      </c>
      <c r="H117">
        <v>0</v>
      </c>
      <c r="I117">
        <f t="shared" si="6"/>
        <v>0</v>
      </c>
      <c r="J117">
        <f t="shared" si="7"/>
        <v>0</v>
      </c>
      <c r="K117">
        <f t="shared" si="8"/>
        <v>0</v>
      </c>
      <c r="L117">
        <f t="shared" si="9"/>
        <v>0</v>
      </c>
      <c r="M117"/>
      <c r="N117">
        <v>0</v>
      </c>
      <c r="O117"/>
      <c r="P117"/>
      <c r="Q117"/>
      <c r="R117"/>
      <c r="S117">
        <f t="shared" si="10"/>
        <v>0</v>
      </c>
      <c r="T117"/>
      <c r="U117"/>
      <c r="V117"/>
      <c r="W117"/>
      <c r="Z117" s="1">
        <f t="shared" si="11"/>
        <v>0</v>
      </c>
    </row>
    <row r="118" spans="1:26" ht="24.95" customHeight="1" x14ac:dyDescent="0.25">
      <c r="A118"/>
      <c r="B118"/>
      <c r="C118" t="s">
        <v>1118</v>
      </c>
      <c r="D118" s="2" t="s">
        <v>1119</v>
      </c>
      <c r="E118" s="2"/>
      <c r="F118" t="s">
        <v>218</v>
      </c>
      <c r="G118">
        <v>5</v>
      </c>
      <c r="H118">
        <v>0</v>
      </c>
      <c r="I118">
        <f t="shared" si="6"/>
        <v>0</v>
      </c>
      <c r="J118">
        <f t="shared" si="7"/>
        <v>0</v>
      </c>
      <c r="K118">
        <f t="shared" si="8"/>
        <v>0</v>
      </c>
      <c r="L118">
        <f t="shared" si="9"/>
        <v>0</v>
      </c>
      <c r="M118"/>
      <c r="N118">
        <v>0</v>
      </c>
      <c r="O118"/>
      <c r="P118"/>
      <c r="Q118"/>
      <c r="R118"/>
      <c r="S118">
        <f t="shared" si="10"/>
        <v>0</v>
      </c>
      <c r="T118"/>
      <c r="U118"/>
      <c r="V118"/>
      <c r="W118"/>
      <c r="Z118" s="1">
        <f t="shared" si="11"/>
        <v>0</v>
      </c>
    </row>
    <row r="119" spans="1:26" ht="24.95" customHeight="1" x14ac:dyDescent="0.25">
      <c r="A119"/>
      <c r="B119"/>
      <c r="C119" t="s">
        <v>1122</v>
      </c>
      <c r="D119" s="2" t="s">
        <v>1123</v>
      </c>
      <c r="E119" s="2"/>
      <c r="F119" t="s">
        <v>218</v>
      </c>
      <c r="G119">
        <v>5</v>
      </c>
      <c r="H119">
        <v>0</v>
      </c>
      <c r="I119">
        <f t="shared" si="6"/>
        <v>0</v>
      </c>
      <c r="J119">
        <f t="shared" si="7"/>
        <v>0</v>
      </c>
      <c r="K119">
        <f t="shared" si="8"/>
        <v>0</v>
      </c>
      <c r="L119">
        <f t="shared" si="9"/>
        <v>0</v>
      </c>
      <c r="M119"/>
      <c r="N119">
        <v>0</v>
      </c>
      <c r="O119"/>
      <c r="P119"/>
      <c r="Q119"/>
      <c r="R119"/>
      <c r="S119">
        <f t="shared" si="10"/>
        <v>0</v>
      </c>
      <c r="T119"/>
      <c r="U119"/>
      <c r="V119"/>
      <c r="W119"/>
      <c r="Z119" s="1">
        <f t="shared" si="11"/>
        <v>0</v>
      </c>
    </row>
    <row r="120" spans="1:26" ht="24.95" customHeight="1" x14ac:dyDescent="0.25">
      <c r="A120"/>
      <c r="B120"/>
      <c r="C120" t="s">
        <v>1134</v>
      </c>
      <c r="D120" s="2" t="s">
        <v>1119</v>
      </c>
      <c r="E120" s="2"/>
      <c r="F120" t="s">
        <v>218</v>
      </c>
      <c r="G120">
        <v>2</v>
      </c>
      <c r="H120">
        <v>0</v>
      </c>
      <c r="I120">
        <f t="shared" si="6"/>
        <v>0</v>
      </c>
      <c r="J120">
        <f t="shared" si="7"/>
        <v>0</v>
      </c>
      <c r="K120">
        <f t="shared" si="8"/>
        <v>0</v>
      </c>
      <c r="L120">
        <f t="shared" si="9"/>
        <v>0</v>
      </c>
      <c r="M120"/>
      <c r="N120">
        <v>0</v>
      </c>
      <c r="O120"/>
      <c r="P120"/>
      <c r="Q120"/>
      <c r="R120"/>
      <c r="S120">
        <f t="shared" si="10"/>
        <v>0</v>
      </c>
      <c r="T120"/>
      <c r="U120"/>
      <c r="V120"/>
      <c r="W120"/>
      <c r="Z120" s="1">
        <f t="shared" si="11"/>
        <v>0</v>
      </c>
    </row>
    <row r="121" spans="1:26" ht="24.95" customHeight="1" x14ac:dyDescent="0.25">
      <c r="A121"/>
      <c r="B121"/>
      <c r="C121" t="s">
        <v>1135</v>
      </c>
      <c r="D121" s="2" t="s">
        <v>1136</v>
      </c>
      <c r="E121" s="2"/>
      <c r="F121" t="s">
        <v>218</v>
      </c>
      <c r="G121">
        <v>2</v>
      </c>
      <c r="H121">
        <v>0</v>
      </c>
      <c r="I121">
        <f t="shared" si="6"/>
        <v>0</v>
      </c>
      <c r="J121">
        <f t="shared" si="7"/>
        <v>0</v>
      </c>
      <c r="K121">
        <f t="shared" si="8"/>
        <v>0</v>
      </c>
      <c r="L121">
        <f t="shared" si="9"/>
        <v>0</v>
      </c>
      <c r="M121"/>
      <c r="N121">
        <v>0</v>
      </c>
      <c r="O121"/>
      <c r="P121"/>
      <c r="Q121"/>
      <c r="R121"/>
      <c r="S121">
        <f t="shared" si="10"/>
        <v>0</v>
      </c>
      <c r="T121"/>
      <c r="U121"/>
      <c r="V121"/>
      <c r="W121"/>
      <c r="Z121" s="1">
        <f t="shared" si="11"/>
        <v>0</v>
      </c>
    </row>
    <row r="122" spans="1:26" ht="24.95" customHeight="1" x14ac:dyDescent="0.25">
      <c r="A122"/>
      <c r="B122"/>
      <c r="C122" t="s">
        <v>1201</v>
      </c>
      <c r="D122" s="2" t="s">
        <v>1202</v>
      </c>
      <c r="E122" s="2"/>
      <c r="F122" t="s">
        <v>218</v>
      </c>
      <c r="G122">
        <v>2</v>
      </c>
      <c r="H122">
        <v>0</v>
      </c>
      <c r="I122">
        <f t="shared" si="6"/>
        <v>0</v>
      </c>
      <c r="J122">
        <f t="shared" si="7"/>
        <v>0</v>
      </c>
      <c r="K122">
        <f t="shared" si="8"/>
        <v>0</v>
      </c>
      <c r="L122">
        <f t="shared" si="9"/>
        <v>0</v>
      </c>
      <c r="M122"/>
      <c r="N122">
        <v>0</v>
      </c>
      <c r="O122"/>
      <c r="P122"/>
      <c r="Q122"/>
      <c r="R122"/>
      <c r="S122">
        <f t="shared" si="10"/>
        <v>0</v>
      </c>
      <c r="T122"/>
      <c r="U122"/>
      <c r="V122"/>
      <c r="W122"/>
      <c r="Z122" s="1">
        <f t="shared" si="11"/>
        <v>0</v>
      </c>
    </row>
    <row r="123" spans="1:26" ht="24.95" customHeight="1" x14ac:dyDescent="0.25">
      <c r="A123"/>
      <c r="B123"/>
      <c r="C123" t="s">
        <v>1226</v>
      </c>
      <c r="D123" s="2" t="s">
        <v>1227</v>
      </c>
      <c r="E123" s="2"/>
      <c r="F123" t="s">
        <v>215</v>
      </c>
      <c r="G123">
        <v>200</v>
      </c>
      <c r="H123">
        <v>0</v>
      </c>
      <c r="I123">
        <f t="shared" si="6"/>
        <v>0</v>
      </c>
      <c r="J123">
        <f t="shared" si="7"/>
        <v>0</v>
      </c>
      <c r="K123">
        <f t="shared" si="8"/>
        <v>0</v>
      </c>
      <c r="L123">
        <f t="shared" si="9"/>
        <v>0</v>
      </c>
      <c r="M123"/>
      <c r="N123">
        <v>0</v>
      </c>
      <c r="O123"/>
      <c r="P123"/>
      <c r="Q123"/>
      <c r="R123"/>
      <c r="S123">
        <f t="shared" si="10"/>
        <v>0</v>
      </c>
      <c r="T123"/>
      <c r="U123"/>
      <c r="V123"/>
      <c r="W123"/>
      <c r="Z123" s="1">
        <f t="shared" si="11"/>
        <v>0</v>
      </c>
    </row>
    <row r="124" spans="1:26" ht="24.95" customHeight="1" x14ac:dyDescent="0.25">
      <c r="A124"/>
      <c r="B124"/>
      <c r="C124" t="s">
        <v>1228</v>
      </c>
      <c r="D124" s="2" t="s">
        <v>1229</v>
      </c>
      <c r="E124" s="2"/>
      <c r="F124" t="s">
        <v>215</v>
      </c>
      <c r="G124">
        <v>200</v>
      </c>
      <c r="H124">
        <v>0</v>
      </c>
      <c r="I124">
        <f t="shared" si="6"/>
        <v>0</v>
      </c>
      <c r="J124">
        <f t="shared" si="7"/>
        <v>0</v>
      </c>
      <c r="K124">
        <f t="shared" si="8"/>
        <v>0</v>
      </c>
      <c r="L124">
        <f t="shared" si="9"/>
        <v>0</v>
      </c>
      <c r="M124"/>
      <c r="N124">
        <v>0</v>
      </c>
      <c r="O124"/>
      <c r="P124"/>
      <c r="Q124"/>
      <c r="R124"/>
      <c r="S124">
        <f t="shared" si="10"/>
        <v>0</v>
      </c>
      <c r="T124"/>
      <c r="U124"/>
      <c r="V124"/>
      <c r="W124"/>
      <c r="Z124" s="1">
        <f t="shared" si="11"/>
        <v>0</v>
      </c>
    </row>
    <row r="125" spans="1:26" ht="24.95" customHeight="1" x14ac:dyDescent="0.25">
      <c r="A125"/>
      <c r="B125"/>
      <c r="C125" t="s">
        <v>1230</v>
      </c>
      <c r="D125" s="2" t="s">
        <v>1231</v>
      </c>
      <c r="E125" s="2"/>
      <c r="F125" t="s">
        <v>215</v>
      </c>
      <c r="G125">
        <v>50</v>
      </c>
      <c r="H125">
        <v>0</v>
      </c>
      <c r="I125">
        <f t="shared" si="6"/>
        <v>0</v>
      </c>
      <c r="J125">
        <f t="shared" si="7"/>
        <v>0</v>
      </c>
      <c r="K125">
        <f t="shared" si="8"/>
        <v>0</v>
      </c>
      <c r="L125">
        <f t="shared" si="9"/>
        <v>0</v>
      </c>
      <c r="M125"/>
      <c r="N125">
        <v>0</v>
      </c>
      <c r="O125"/>
      <c r="P125"/>
      <c r="Q125"/>
      <c r="R125"/>
      <c r="S125">
        <f t="shared" si="10"/>
        <v>0</v>
      </c>
      <c r="T125"/>
      <c r="U125"/>
      <c r="V125"/>
      <c r="W125"/>
      <c r="Z125" s="1">
        <f t="shared" si="11"/>
        <v>0</v>
      </c>
    </row>
    <row r="126" spans="1:26" ht="24.95" customHeight="1" x14ac:dyDescent="0.25">
      <c r="A126"/>
      <c r="B126"/>
      <c r="C126" t="s">
        <v>1232</v>
      </c>
      <c r="D126" s="2" t="s">
        <v>1233</v>
      </c>
      <c r="E126" s="2"/>
      <c r="F126" t="s">
        <v>215</v>
      </c>
      <c r="G126">
        <v>50</v>
      </c>
      <c r="H126">
        <v>0</v>
      </c>
      <c r="I126">
        <f t="shared" si="6"/>
        <v>0</v>
      </c>
      <c r="J126">
        <f t="shared" si="7"/>
        <v>0</v>
      </c>
      <c r="K126">
        <f t="shared" si="8"/>
        <v>0</v>
      </c>
      <c r="L126">
        <f t="shared" si="9"/>
        <v>0</v>
      </c>
      <c r="M126"/>
      <c r="N126">
        <v>0</v>
      </c>
      <c r="O126"/>
      <c r="P126"/>
      <c r="Q126"/>
      <c r="R126"/>
      <c r="S126">
        <f t="shared" si="10"/>
        <v>0</v>
      </c>
      <c r="T126"/>
      <c r="U126"/>
      <c r="V126"/>
      <c r="W126"/>
      <c r="Z126" s="1">
        <f t="shared" si="11"/>
        <v>0</v>
      </c>
    </row>
    <row r="127" spans="1:26" ht="24.95" customHeight="1" x14ac:dyDescent="0.25">
      <c r="A127"/>
      <c r="B127"/>
      <c r="C127" t="s">
        <v>1234</v>
      </c>
      <c r="D127" s="2" t="s">
        <v>1235</v>
      </c>
      <c r="E127" s="2"/>
      <c r="F127" t="s">
        <v>215</v>
      </c>
      <c r="G127">
        <v>100</v>
      </c>
      <c r="H127">
        <v>0</v>
      </c>
      <c r="I127">
        <f t="shared" si="6"/>
        <v>0</v>
      </c>
      <c r="J127">
        <f t="shared" si="7"/>
        <v>0</v>
      </c>
      <c r="K127">
        <f t="shared" si="8"/>
        <v>0</v>
      </c>
      <c r="L127">
        <f t="shared" si="9"/>
        <v>0</v>
      </c>
      <c r="M127"/>
      <c r="N127">
        <v>0</v>
      </c>
      <c r="O127"/>
      <c r="P127"/>
      <c r="Q127"/>
      <c r="R127"/>
      <c r="S127">
        <f t="shared" si="10"/>
        <v>0</v>
      </c>
      <c r="T127"/>
      <c r="U127"/>
      <c r="V127"/>
      <c r="W127"/>
      <c r="Z127" s="1">
        <f t="shared" si="11"/>
        <v>0</v>
      </c>
    </row>
    <row r="128" spans="1:26" ht="24.95" customHeight="1" x14ac:dyDescent="0.25">
      <c r="A128"/>
      <c r="B128"/>
      <c r="C128" t="s">
        <v>1236</v>
      </c>
      <c r="D128" s="2" t="s">
        <v>1237</v>
      </c>
      <c r="E128" s="2"/>
      <c r="F128" t="s">
        <v>215</v>
      </c>
      <c r="G128">
        <v>100</v>
      </c>
      <c r="H128">
        <v>0</v>
      </c>
      <c r="I128">
        <f t="shared" si="6"/>
        <v>0</v>
      </c>
      <c r="J128">
        <f t="shared" si="7"/>
        <v>0</v>
      </c>
      <c r="K128">
        <f t="shared" si="8"/>
        <v>0</v>
      </c>
      <c r="L128">
        <f t="shared" si="9"/>
        <v>0</v>
      </c>
      <c r="M128"/>
      <c r="N128">
        <v>0</v>
      </c>
      <c r="O128"/>
      <c r="P128"/>
      <c r="Q128"/>
      <c r="R128"/>
      <c r="S128">
        <f t="shared" si="10"/>
        <v>0</v>
      </c>
      <c r="T128"/>
      <c r="U128"/>
      <c r="V128"/>
      <c r="W128"/>
      <c r="Z128" s="1">
        <f t="shared" si="11"/>
        <v>0</v>
      </c>
    </row>
    <row r="129" spans="1:26" ht="24.95" customHeight="1" x14ac:dyDescent="0.25">
      <c r="A129"/>
      <c r="B129"/>
      <c r="C129" t="s">
        <v>1238</v>
      </c>
      <c r="D129" s="2" t="s">
        <v>1239</v>
      </c>
      <c r="E129" s="2"/>
      <c r="F129" t="s">
        <v>215</v>
      </c>
      <c r="G129">
        <v>25</v>
      </c>
      <c r="H129">
        <v>0</v>
      </c>
      <c r="I129">
        <f t="shared" si="6"/>
        <v>0</v>
      </c>
      <c r="J129">
        <f t="shared" si="7"/>
        <v>0</v>
      </c>
      <c r="K129">
        <f t="shared" si="8"/>
        <v>0</v>
      </c>
      <c r="L129">
        <f t="shared" si="9"/>
        <v>0</v>
      </c>
      <c r="M129"/>
      <c r="N129">
        <v>0</v>
      </c>
      <c r="O129"/>
      <c r="P129"/>
      <c r="Q129"/>
      <c r="R129"/>
      <c r="S129">
        <f t="shared" si="10"/>
        <v>0</v>
      </c>
      <c r="T129"/>
      <c r="U129"/>
      <c r="V129"/>
      <c r="W129"/>
      <c r="Z129" s="1">
        <f t="shared" si="11"/>
        <v>0</v>
      </c>
    </row>
    <row r="130" spans="1:26" ht="24.95" customHeight="1" x14ac:dyDescent="0.25">
      <c r="A130"/>
      <c r="B130"/>
      <c r="C130" t="s">
        <v>1240</v>
      </c>
      <c r="D130" s="2" t="s">
        <v>1241</v>
      </c>
      <c r="E130" s="2"/>
      <c r="F130" t="s">
        <v>215</v>
      </c>
      <c r="G130">
        <v>25</v>
      </c>
      <c r="H130">
        <v>0</v>
      </c>
      <c r="I130">
        <f t="shared" si="6"/>
        <v>0</v>
      </c>
      <c r="J130">
        <f t="shared" si="7"/>
        <v>0</v>
      </c>
      <c r="K130">
        <f t="shared" si="8"/>
        <v>0</v>
      </c>
      <c r="L130">
        <f t="shared" si="9"/>
        <v>0</v>
      </c>
      <c r="M130"/>
      <c r="N130">
        <v>0</v>
      </c>
      <c r="O130"/>
      <c r="P130"/>
      <c r="Q130"/>
      <c r="R130"/>
      <c r="S130">
        <f t="shared" si="10"/>
        <v>0</v>
      </c>
      <c r="T130"/>
      <c r="U130"/>
      <c r="V130"/>
      <c r="W130"/>
      <c r="Z130" s="1">
        <f t="shared" si="11"/>
        <v>0</v>
      </c>
    </row>
    <row r="131" spans="1:26" ht="24.95" customHeight="1" x14ac:dyDescent="0.25">
      <c r="A131"/>
      <c r="B131"/>
      <c r="C131" t="s">
        <v>1242</v>
      </c>
      <c r="D131" s="2" t="s">
        <v>1243</v>
      </c>
      <c r="E131" s="2"/>
      <c r="F131" t="s">
        <v>215</v>
      </c>
      <c r="G131">
        <v>10</v>
      </c>
      <c r="H131">
        <v>0</v>
      </c>
      <c r="I131">
        <f t="shared" si="6"/>
        <v>0</v>
      </c>
      <c r="J131">
        <f t="shared" si="7"/>
        <v>0</v>
      </c>
      <c r="K131">
        <f t="shared" si="8"/>
        <v>0</v>
      </c>
      <c r="L131">
        <f t="shared" si="9"/>
        <v>0</v>
      </c>
      <c r="M131"/>
      <c r="N131">
        <v>0</v>
      </c>
      <c r="O131"/>
      <c r="P131"/>
      <c r="Q131"/>
      <c r="R131"/>
      <c r="S131">
        <f t="shared" si="10"/>
        <v>0</v>
      </c>
      <c r="T131"/>
      <c r="U131"/>
      <c r="V131"/>
      <c r="W131"/>
      <c r="Z131" s="1">
        <f t="shared" si="11"/>
        <v>0</v>
      </c>
    </row>
    <row r="132" spans="1:26" ht="24.95" customHeight="1" x14ac:dyDescent="0.25">
      <c r="A132"/>
      <c r="B132"/>
      <c r="C132" t="s">
        <v>1244</v>
      </c>
      <c r="D132" s="2" t="s">
        <v>1245</v>
      </c>
      <c r="E132" s="2"/>
      <c r="F132" t="s">
        <v>215</v>
      </c>
      <c r="G132">
        <v>10</v>
      </c>
      <c r="H132">
        <v>0</v>
      </c>
      <c r="I132">
        <f t="shared" si="6"/>
        <v>0</v>
      </c>
      <c r="J132">
        <f t="shared" si="7"/>
        <v>0</v>
      </c>
      <c r="K132">
        <f t="shared" si="8"/>
        <v>0</v>
      </c>
      <c r="L132">
        <f t="shared" si="9"/>
        <v>0</v>
      </c>
      <c r="M132"/>
      <c r="N132">
        <v>0</v>
      </c>
      <c r="O132"/>
      <c r="P132"/>
      <c r="Q132"/>
      <c r="R132"/>
      <c r="S132">
        <f t="shared" si="10"/>
        <v>0</v>
      </c>
      <c r="T132"/>
      <c r="U132"/>
      <c r="V132"/>
      <c r="W132"/>
      <c r="Z132" s="1">
        <f t="shared" si="11"/>
        <v>0</v>
      </c>
    </row>
    <row r="133" spans="1:26" ht="24.95" customHeight="1" x14ac:dyDescent="0.25">
      <c r="A133"/>
      <c r="B133"/>
      <c r="C133" t="s">
        <v>1261</v>
      </c>
      <c r="D133" s="2" t="s">
        <v>1262</v>
      </c>
      <c r="E133" s="2"/>
      <c r="F133" t="s">
        <v>215</v>
      </c>
      <c r="G133">
        <v>50</v>
      </c>
      <c r="H133">
        <v>0</v>
      </c>
      <c r="I133">
        <f t="shared" si="6"/>
        <v>0</v>
      </c>
      <c r="J133">
        <f t="shared" si="7"/>
        <v>0</v>
      </c>
      <c r="K133">
        <f t="shared" si="8"/>
        <v>0</v>
      </c>
      <c r="L133">
        <f t="shared" si="9"/>
        <v>0</v>
      </c>
      <c r="M133"/>
      <c r="N133">
        <v>0</v>
      </c>
      <c r="O133"/>
      <c r="P133"/>
      <c r="Q133"/>
      <c r="R133"/>
      <c r="S133">
        <f t="shared" si="10"/>
        <v>0</v>
      </c>
      <c r="T133"/>
      <c r="U133"/>
      <c r="V133"/>
      <c r="W133"/>
      <c r="Z133" s="1">
        <f t="shared" si="11"/>
        <v>0</v>
      </c>
    </row>
    <row r="134" spans="1:26" ht="24.95" customHeight="1" x14ac:dyDescent="0.25">
      <c r="A134"/>
      <c r="B134"/>
      <c r="C134" t="s">
        <v>2149</v>
      </c>
      <c r="D134" s="2" t="s">
        <v>2150</v>
      </c>
      <c r="E134" s="2"/>
      <c r="F134" t="s">
        <v>2151</v>
      </c>
      <c r="G134">
        <v>20</v>
      </c>
      <c r="H134">
        <v>0</v>
      </c>
      <c r="I134">
        <f t="shared" si="6"/>
        <v>0</v>
      </c>
      <c r="J134">
        <f t="shared" si="7"/>
        <v>0</v>
      </c>
      <c r="K134">
        <f t="shared" si="8"/>
        <v>0</v>
      </c>
      <c r="L134">
        <f t="shared" si="9"/>
        <v>0</v>
      </c>
      <c r="M134">
        <f>ROUND(G134*(H134),2)</f>
        <v>0</v>
      </c>
      <c r="N134">
        <v>0</v>
      </c>
      <c r="O134"/>
      <c r="P134"/>
      <c r="Q134"/>
      <c r="R134"/>
      <c r="S134">
        <f t="shared" si="10"/>
        <v>0</v>
      </c>
      <c r="T134"/>
      <c r="U134"/>
      <c r="V134"/>
      <c r="W134"/>
      <c r="Z134" s="1">
        <f t="shared" si="11"/>
        <v>0</v>
      </c>
    </row>
    <row r="135" spans="1:26" ht="24.95" customHeight="1" x14ac:dyDescent="0.25">
      <c r="A135"/>
      <c r="B135"/>
      <c r="C135" t="s">
        <v>1290</v>
      </c>
      <c r="D135" s="2" t="s">
        <v>1291</v>
      </c>
      <c r="E135" s="2"/>
      <c r="F135" t="s">
        <v>218</v>
      </c>
      <c r="G135">
        <v>40</v>
      </c>
      <c r="H135">
        <v>0</v>
      </c>
      <c r="I135">
        <f t="shared" si="6"/>
        <v>0</v>
      </c>
      <c r="J135">
        <f t="shared" si="7"/>
        <v>0</v>
      </c>
      <c r="K135">
        <f t="shared" si="8"/>
        <v>0</v>
      </c>
      <c r="L135">
        <f t="shared" si="9"/>
        <v>0</v>
      </c>
      <c r="M135"/>
      <c r="N135">
        <v>0</v>
      </c>
      <c r="O135"/>
      <c r="P135"/>
      <c r="Q135"/>
      <c r="R135"/>
      <c r="S135">
        <f t="shared" si="10"/>
        <v>0</v>
      </c>
      <c r="T135"/>
      <c r="U135"/>
      <c r="V135"/>
      <c r="W135"/>
      <c r="Z135" s="1">
        <f t="shared" si="11"/>
        <v>0</v>
      </c>
    </row>
    <row r="136" spans="1:26" ht="24.95" customHeight="1" x14ac:dyDescent="0.25">
      <c r="A136"/>
      <c r="B136"/>
      <c r="C136" t="s">
        <v>1292</v>
      </c>
      <c r="D136" s="2" t="s">
        <v>1293</v>
      </c>
      <c r="E136" s="2"/>
      <c r="F136" t="s">
        <v>218</v>
      </c>
      <c r="G136">
        <v>65</v>
      </c>
      <c r="H136">
        <v>0</v>
      </c>
      <c r="I136">
        <f t="shared" si="6"/>
        <v>0</v>
      </c>
      <c r="J136">
        <f t="shared" si="7"/>
        <v>0</v>
      </c>
      <c r="K136">
        <f t="shared" si="8"/>
        <v>0</v>
      </c>
      <c r="L136">
        <f t="shared" si="9"/>
        <v>0</v>
      </c>
      <c r="M136"/>
      <c r="N136">
        <v>0</v>
      </c>
      <c r="O136"/>
      <c r="P136"/>
      <c r="Q136"/>
      <c r="R136"/>
      <c r="S136">
        <f t="shared" si="10"/>
        <v>0</v>
      </c>
      <c r="T136"/>
      <c r="U136"/>
      <c r="V136"/>
      <c r="W136"/>
      <c r="Z136" s="1">
        <f t="shared" si="11"/>
        <v>0</v>
      </c>
    </row>
    <row r="137" spans="1:26" ht="24.95" customHeight="1" x14ac:dyDescent="0.25">
      <c r="A137"/>
      <c r="B137"/>
      <c r="C137" t="s">
        <v>2152</v>
      </c>
      <c r="D137" s="2" t="s">
        <v>2153</v>
      </c>
      <c r="E137" s="2"/>
      <c r="F137" t="s">
        <v>2151</v>
      </c>
      <c r="G137">
        <v>75</v>
      </c>
      <c r="H137">
        <v>0</v>
      </c>
      <c r="I137">
        <f t="shared" si="6"/>
        <v>0</v>
      </c>
      <c r="J137">
        <f t="shared" si="7"/>
        <v>0</v>
      </c>
      <c r="K137">
        <f t="shared" si="8"/>
        <v>0</v>
      </c>
      <c r="L137">
        <f t="shared" si="9"/>
        <v>0</v>
      </c>
      <c r="M137">
        <f>ROUND(G137*(H137),2)</f>
        <v>0</v>
      </c>
      <c r="N137">
        <v>0</v>
      </c>
      <c r="O137"/>
      <c r="P137"/>
      <c r="Q137"/>
      <c r="R137"/>
      <c r="S137">
        <f t="shared" si="10"/>
        <v>0</v>
      </c>
      <c r="T137"/>
      <c r="U137"/>
      <c r="V137"/>
      <c r="W137"/>
      <c r="Z137" s="1">
        <f t="shared" si="11"/>
        <v>0</v>
      </c>
    </row>
    <row r="138" spans="1:26" ht="24.95" customHeight="1" x14ac:dyDescent="0.25">
      <c r="A138"/>
      <c r="B138"/>
      <c r="C138" t="s">
        <v>1316</v>
      </c>
      <c r="D138" s="2" t="s">
        <v>2154</v>
      </c>
      <c r="E138" s="2"/>
      <c r="F138" t="s">
        <v>218</v>
      </c>
      <c r="G138">
        <v>1</v>
      </c>
      <c r="H138">
        <v>0</v>
      </c>
      <c r="I138">
        <f t="shared" si="6"/>
        <v>0</v>
      </c>
      <c r="J138">
        <f t="shared" si="7"/>
        <v>0</v>
      </c>
      <c r="K138">
        <f t="shared" si="8"/>
        <v>0</v>
      </c>
      <c r="L138">
        <f t="shared" si="9"/>
        <v>0</v>
      </c>
      <c r="M138"/>
      <c r="N138">
        <v>0</v>
      </c>
      <c r="O138"/>
      <c r="P138"/>
      <c r="Q138"/>
      <c r="R138"/>
      <c r="S138">
        <f t="shared" si="10"/>
        <v>0</v>
      </c>
      <c r="T138"/>
      <c r="U138"/>
      <c r="V138"/>
      <c r="W138"/>
      <c r="Z138" s="1">
        <f t="shared" si="11"/>
        <v>0</v>
      </c>
    </row>
    <row r="139" spans="1:26" ht="24.95" customHeight="1" x14ac:dyDescent="0.25">
      <c r="A139"/>
      <c r="B139"/>
      <c r="C139" t="s">
        <v>1267</v>
      </c>
      <c r="D139" s="2" t="s">
        <v>1319</v>
      </c>
      <c r="E139" s="2"/>
      <c r="F139" t="s">
        <v>255</v>
      </c>
      <c r="G139">
        <v>1</v>
      </c>
      <c r="H139">
        <v>0</v>
      </c>
      <c r="I139">
        <f t="shared" si="6"/>
        <v>0</v>
      </c>
      <c r="J139">
        <f t="shared" si="7"/>
        <v>0</v>
      </c>
      <c r="K139">
        <f t="shared" si="8"/>
        <v>0</v>
      </c>
      <c r="L139">
        <f t="shared" si="9"/>
        <v>0</v>
      </c>
      <c r="M139"/>
      <c r="N139">
        <v>0</v>
      </c>
      <c r="O139"/>
      <c r="P139"/>
      <c r="Q139"/>
      <c r="R139"/>
      <c r="S139">
        <f t="shared" si="10"/>
        <v>0</v>
      </c>
      <c r="T139"/>
      <c r="U139"/>
      <c r="V139"/>
      <c r="W139"/>
      <c r="Z139" s="1">
        <f t="shared" si="11"/>
        <v>0</v>
      </c>
    </row>
    <row r="140" spans="1:26" x14ac:dyDescent="0.25">
      <c r="A140"/>
      <c r="B140"/>
      <c r="C140">
        <v>2</v>
      </c>
      <c r="D140" s="2" t="s">
        <v>87</v>
      </c>
      <c r="E140" s="2"/>
      <c r="F140"/>
      <c r="G140"/>
      <c r="H140"/>
      <c r="I140">
        <f>ROUND((SUM(I114:I139))/1,2)</f>
        <v>0</v>
      </c>
      <c r="J140"/>
      <c r="K140"/>
      <c r="L140">
        <f>ROUND((SUM(L114:L139))/1,2)</f>
        <v>0</v>
      </c>
      <c r="M140">
        <f>ROUND((SUM(M114:M139))/1,2)</f>
        <v>0</v>
      </c>
      <c r="N140"/>
      <c r="O140"/>
      <c r="P140"/>
      <c r="Q140"/>
      <c r="R140"/>
      <c r="S140">
        <f>ROUND((SUM(S114:S139))/1,2)</f>
        <v>0</v>
      </c>
      <c r="T140"/>
      <c r="U140"/>
      <c r="V140">
        <f>ROUND((SUM(V114:V139))/1,2)</f>
        <v>0</v>
      </c>
      <c r="W140"/>
      <c r="X140"/>
      <c r="Y140"/>
      <c r="Z140"/>
    </row>
    <row r="141" spans="1:26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6" x14ac:dyDescent="0.25">
      <c r="A142"/>
      <c r="B142"/>
      <c r="C142">
        <v>9</v>
      </c>
      <c r="D142" s="2" t="s">
        <v>91</v>
      </c>
      <c r="E142" s="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</row>
    <row r="143" spans="1:26" ht="24.95" customHeight="1" x14ac:dyDescent="0.25">
      <c r="A143"/>
      <c r="B143"/>
      <c r="C143" t="s">
        <v>2155</v>
      </c>
      <c r="D143" s="2" t="s">
        <v>2156</v>
      </c>
      <c r="E143" s="2"/>
      <c r="F143" t="s">
        <v>779</v>
      </c>
      <c r="G143">
        <v>7</v>
      </c>
      <c r="H143">
        <v>0</v>
      </c>
      <c r="I143">
        <f>ROUND(G143*(H143),2)</f>
        <v>0</v>
      </c>
      <c r="J143">
        <f>ROUND(G143*(N143),2)</f>
        <v>0</v>
      </c>
      <c r="K143">
        <f>ROUND(G143*(O143),2)</f>
        <v>0</v>
      </c>
      <c r="L143">
        <f>ROUND(G143*(H143),2)</f>
        <v>0</v>
      </c>
      <c r="M143"/>
      <c r="N143">
        <v>0</v>
      </c>
      <c r="O143"/>
      <c r="P143"/>
      <c r="Q143"/>
      <c r="R143"/>
      <c r="S143">
        <f>ROUND(G143*(P143),3)</f>
        <v>0</v>
      </c>
      <c r="T143"/>
      <c r="U143"/>
      <c r="V143"/>
      <c r="W143"/>
      <c r="Z143" s="1">
        <f>0.058844*POWER(I143,0.952797)</f>
        <v>0</v>
      </c>
    </row>
    <row r="144" spans="1:26" ht="24.95" customHeight="1" x14ac:dyDescent="0.25">
      <c r="A144"/>
      <c r="B144"/>
      <c r="C144" t="s">
        <v>2157</v>
      </c>
      <c r="D144" s="2" t="s">
        <v>2158</v>
      </c>
      <c r="E144" s="2"/>
      <c r="F144" t="s">
        <v>779</v>
      </c>
      <c r="G144">
        <v>2</v>
      </c>
      <c r="H144">
        <v>0</v>
      </c>
      <c r="I144">
        <f>ROUND(G144*(H144),2)</f>
        <v>0</v>
      </c>
      <c r="J144">
        <f>ROUND(G144*(N144),2)</f>
        <v>0</v>
      </c>
      <c r="K144">
        <f>ROUND(G144*(O144),2)</f>
        <v>0</v>
      </c>
      <c r="L144">
        <f>ROUND(G144*(H144),2)</f>
        <v>0</v>
      </c>
      <c r="M144"/>
      <c r="N144">
        <v>0</v>
      </c>
      <c r="O144"/>
      <c r="P144"/>
      <c r="Q144"/>
      <c r="R144"/>
      <c r="S144">
        <f>ROUND(G144*(P144),3)</f>
        <v>0</v>
      </c>
      <c r="T144"/>
      <c r="U144"/>
      <c r="V144">
        <f>ROUND(G144*(X144),3)</f>
        <v>2E-3</v>
      </c>
      <c r="W144"/>
      <c r="X144" s="1">
        <v>1E-3</v>
      </c>
      <c r="Z144" s="1">
        <f>0.058844*POWER(I144,0.952797)</f>
        <v>0</v>
      </c>
    </row>
    <row r="145" spans="1:26" ht="24.95" customHeight="1" x14ac:dyDescent="0.25">
      <c r="A145"/>
      <c r="B145"/>
      <c r="C145" t="s">
        <v>2159</v>
      </c>
      <c r="D145" s="2" t="s">
        <v>2160</v>
      </c>
      <c r="E145" s="2"/>
      <c r="F145" t="s">
        <v>215</v>
      </c>
      <c r="G145">
        <v>50</v>
      </c>
      <c r="H145">
        <v>0</v>
      </c>
      <c r="I145">
        <f>ROUND(G145*(H145),2)</f>
        <v>0</v>
      </c>
      <c r="J145">
        <f>ROUND(G145*(N145),2)</f>
        <v>0</v>
      </c>
      <c r="K145">
        <f>ROUND(G145*(O145),2)</f>
        <v>0</v>
      </c>
      <c r="L145">
        <f>ROUND(G145*(H145),2)</f>
        <v>0</v>
      </c>
      <c r="M145"/>
      <c r="N145">
        <v>0</v>
      </c>
      <c r="O145"/>
      <c r="P145"/>
      <c r="Q145"/>
      <c r="R145"/>
      <c r="S145">
        <f>ROUND(G145*(P145),3)</f>
        <v>0</v>
      </c>
      <c r="T145"/>
      <c r="U145"/>
      <c r="V145">
        <f>ROUND(G145*(X145),3)</f>
        <v>0.25</v>
      </c>
      <c r="W145"/>
      <c r="X145" s="1">
        <v>5.0000000000000001E-3</v>
      </c>
      <c r="Z145" s="1">
        <f>0.058844*POWER(I145,0.952797)</f>
        <v>0</v>
      </c>
    </row>
    <row r="146" spans="1:26" x14ac:dyDescent="0.25">
      <c r="A146"/>
      <c r="B146"/>
      <c r="C146">
        <v>9</v>
      </c>
      <c r="D146" s="2" t="s">
        <v>91</v>
      </c>
      <c r="E146" s="2"/>
      <c r="F146"/>
      <c r="G146"/>
      <c r="H146"/>
      <c r="I146">
        <f>ROUND((SUM(I142:I145))/1,2)</f>
        <v>0</v>
      </c>
      <c r="J146"/>
      <c r="K146"/>
      <c r="L146">
        <f>ROUND((SUM(L142:L145))/1,2)</f>
        <v>0</v>
      </c>
      <c r="M146">
        <f>ROUND((SUM(M142:M145))/1,2)</f>
        <v>0</v>
      </c>
      <c r="N146"/>
      <c r="O146"/>
      <c r="P146"/>
      <c r="Q146"/>
      <c r="R146"/>
      <c r="S146">
        <f>ROUND((SUM(S142:S145))/1,2)</f>
        <v>0</v>
      </c>
      <c r="T146"/>
      <c r="U146"/>
      <c r="V146">
        <f>ROUND((SUM(V142:V145))/1,2)</f>
        <v>0.25</v>
      </c>
      <c r="W146"/>
      <c r="X146"/>
      <c r="Y146"/>
      <c r="Z146"/>
    </row>
    <row r="147" spans="1:26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1:26" x14ac:dyDescent="0.25">
      <c r="A148"/>
      <c r="B148"/>
      <c r="C148" t="s">
        <v>403</v>
      </c>
      <c r="D148" s="2" t="s">
        <v>393</v>
      </c>
      <c r="E148" s="2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:26" ht="24.95" customHeight="1" x14ac:dyDescent="0.25">
      <c r="A149"/>
      <c r="B149"/>
      <c r="C149" t="s">
        <v>1320</v>
      </c>
      <c r="D149" s="2" t="s">
        <v>1321</v>
      </c>
      <c r="E149" s="2"/>
      <c r="F149" t="s">
        <v>406</v>
      </c>
      <c r="G149">
        <v>3</v>
      </c>
      <c r="H149">
        <v>0</v>
      </c>
      <c r="I149">
        <f>ROUND(G149*(H149),2)</f>
        <v>0</v>
      </c>
      <c r="J149">
        <f>ROUND(G149*(N149),2)</f>
        <v>0</v>
      </c>
      <c r="K149">
        <f>ROUND(G149*(O149),2)</f>
        <v>0</v>
      </c>
      <c r="L149">
        <f>ROUND(G149*(H149),2)</f>
        <v>0</v>
      </c>
      <c r="M149"/>
      <c r="N149">
        <v>0</v>
      </c>
      <c r="O149"/>
      <c r="P149"/>
      <c r="Q149"/>
      <c r="R149"/>
      <c r="S149">
        <f>ROUND(G149*(P149),3)</f>
        <v>0</v>
      </c>
      <c r="T149"/>
      <c r="U149"/>
      <c r="V149"/>
      <c r="W149"/>
      <c r="Z149" s="1">
        <f>0.058844*POWER(I149,0.952797)</f>
        <v>0</v>
      </c>
    </row>
    <row r="150" spans="1:26" x14ac:dyDescent="0.25">
      <c r="A150"/>
      <c r="B150"/>
      <c r="C150" t="s">
        <v>8</v>
      </c>
      <c r="D150" s="2" t="s">
        <v>393</v>
      </c>
      <c r="E150" s="2"/>
      <c r="F150"/>
      <c r="G150"/>
      <c r="H150"/>
      <c r="I150">
        <f>ROUND((SUM(I148:I149))/1,2)</f>
        <v>0</v>
      </c>
      <c r="J150"/>
      <c r="K150"/>
      <c r="L150">
        <f>ROUND((SUM(L148:L149))/1,2)</f>
        <v>0</v>
      </c>
      <c r="M150">
        <f>ROUND((SUM(M148:M149))/1,2)</f>
        <v>0</v>
      </c>
      <c r="N150"/>
      <c r="O150"/>
      <c r="P150"/>
      <c r="Q150"/>
      <c r="R150"/>
      <c r="S150">
        <f>ROUND((SUM(S148:S149))/1,2)</f>
        <v>0</v>
      </c>
      <c r="T150"/>
      <c r="U150"/>
      <c r="V150">
        <f>ROUND((SUM(V148:V149))/1,2)</f>
        <v>0</v>
      </c>
      <c r="W150"/>
      <c r="X150"/>
      <c r="Y150"/>
      <c r="Z150"/>
    </row>
    <row r="151" spans="1:26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1:26" x14ac:dyDescent="0.25">
      <c r="A152"/>
      <c r="B152"/>
      <c r="C152"/>
      <c r="D152" s="2" t="s">
        <v>85</v>
      </c>
      <c r="E152" s="2"/>
      <c r="F152"/>
      <c r="G152"/>
      <c r="H152"/>
      <c r="I152">
        <f>ROUND((SUM(I90:I151))/2,2)</f>
        <v>0</v>
      </c>
      <c r="J152"/>
      <c r="K152"/>
      <c r="L152">
        <f>ROUND((SUM(L90:L151))/2,2)</f>
        <v>0</v>
      </c>
      <c r="M152">
        <f>ROUND((SUM(M90:M151))/2,2)</f>
        <v>0</v>
      </c>
      <c r="N152"/>
      <c r="O152"/>
      <c r="P152"/>
      <c r="Q152"/>
      <c r="R152"/>
      <c r="S152">
        <f>ROUND((SUM(S90:S151))/2,2)</f>
        <v>0.06</v>
      </c>
      <c r="T152"/>
      <c r="U152"/>
      <c r="V152">
        <f>ROUND((SUM(V90:V151))/2,2)</f>
        <v>0.25</v>
      </c>
      <c r="W152"/>
    </row>
    <row r="153" spans="1:26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1:26" x14ac:dyDescent="0.25">
      <c r="A154"/>
      <c r="B154"/>
      <c r="C154"/>
      <c r="D154" s="2" t="s">
        <v>93</v>
      </c>
      <c r="E154" s="2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</row>
    <row r="155" spans="1:26" x14ac:dyDescent="0.25">
      <c r="A155"/>
      <c r="B155"/>
      <c r="C155">
        <v>721</v>
      </c>
      <c r="D155" s="2" t="s">
        <v>756</v>
      </c>
      <c r="E155" s="2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24.95" customHeight="1" x14ac:dyDescent="0.25">
      <c r="A156"/>
      <c r="B156"/>
      <c r="C156" t="s">
        <v>2161</v>
      </c>
      <c r="D156" s="2" t="s">
        <v>2162</v>
      </c>
      <c r="E156" s="2"/>
      <c r="F156" t="s">
        <v>215</v>
      </c>
      <c r="G156">
        <v>20</v>
      </c>
      <c r="H156">
        <v>0</v>
      </c>
      <c r="I156">
        <f t="shared" ref="I156:I162" si="12">ROUND(G156*(H156),2)</f>
        <v>0</v>
      </c>
      <c r="J156">
        <f t="shared" ref="J156:J162" si="13">ROUND(G156*(N156),2)</f>
        <v>0</v>
      </c>
      <c r="K156">
        <f t="shared" ref="K156:K162" si="14">ROUND(G156*(O156),2)</f>
        <v>0</v>
      </c>
      <c r="L156">
        <f t="shared" ref="L156:L162" si="15">ROUND(G156*(H156),2)</f>
        <v>0</v>
      </c>
      <c r="M156"/>
      <c r="N156">
        <v>0</v>
      </c>
      <c r="O156"/>
      <c r="P156"/>
      <c r="Q156"/>
      <c r="R156"/>
      <c r="S156">
        <f t="shared" ref="S156:S162" si="16">ROUND(G156*(P156),3)</f>
        <v>0</v>
      </c>
      <c r="T156"/>
      <c r="U156"/>
      <c r="V156"/>
      <c r="W156"/>
      <c r="Z156" s="1">
        <f t="shared" ref="Z156:Z162" si="17">0.058844*POWER(I156,0.952797)</f>
        <v>0</v>
      </c>
    </row>
    <row r="157" spans="1:26" ht="24.95" customHeight="1" x14ac:dyDescent="0.25">
      <c r="A157"/>
      <c r="B157"/>
      <c r="C157" t="s">
        <v>2163</v>
      </c>
      <c r="D157" s="2" t="s">
        <v>2164</v>
      </c>
      <c r="E157" s="2"/>
      <c r="F157" t="s">
        <v>255</v>
      </c>
      <c r="G157">
        <v>1.0999999999999999</v>
      </c>
      <c r="H157">
        <v>0</v>
      </c>
      <c r="I157">
        <f t="shared" si="12"/>
        <v>0</v>
      </c>
      <c r="J157">
        <f t="shared" si="13"/>
        <v>0</v>
      </c>
      <c r="K157">
        <f t="shared" si="14"/>
        <v>0</v>
      </c>
      <c r="L157">
        <f t="shared" si="15"/>
        <v>0</v>
      </c>
      <c r="M157"/>
      <c r="N157">
        <v>0</v>
      </c>
      <c r="O157"/>
      <c r="P157"/>
      <c r="Q157"/>
      <c r="R157"/>
      <c r="S157">
        <f t="shared" si="16"/>
        <v>0</v>
      </c>
      <c r="T157"/>
      <c r="U157"/>
      <c r="V157"/>
      <c r="W157"/>
      <c r="Z157" s="1">
        <f t="shared" si="17"/>
        <v>0</v>
      </c>
    </row>
    <row r="158" spans="1:26" ht="24.95" customHeight="1" x14ac:dyDescent="0.25">
      <c r="A158"/>
      <c r="B158"/>
      <c r="C158" t="s">
        <v>2165</v>
      </c>
      <c r="D158" s="2" t="s">
        <v>2166</v>
      </c>
      <c r="E158" s="2"/>
      <c r="F158" t="s">
        <v>779</v>
      </c>
      <c r="G158">
        <v>1</v>
      </c>
      <c r="H158">
        <v>0</v>
      </c>
      <c r="I158">
        <f t="shared" si="12"/>
        <v>0</v>
      </c>
      <c r="J158">
        <f t="shared" si="13"/>
        <v>0</v>
      </c>
      <c r="K158">
        <f t="shared" si="14"/>
        <v>0</v>
      </c>
      <c r="L158">
        <f t="shared" si="15"/>
        <v>0</v>
      </c>
      <c r="M158"/>
      <c r="N158">
        <v>0</v>
      </c>
      <c r="O158"/>
      <c r="P158">
        <v>1.2999999999999999E-2</v>
      </c>
      <c r="Q158"/>
      <c r="R158">
        <v>1.2999999999999999E-2</v>
      </c>
      <c r="S158">
        <f t="shared" si="16"/>
        <v>1.2999999999999999E-2</v>
      </c>
      <c r="T158"/>
      <c r="U158"/>
      <c r="V158"/>
      <c r="W158"/>
      <c r="Z158" s="1">
        <f t="shared" si="17"/>
        <v>0</v>
      </c>
    </row>
    <row r="159" spans="1:26" ht="24.95" customHeight="1" x14ac:dyDescent="0.25">
      <c r="A159"/>
      <c r="B159"/>
      <c r="C159" t="s">
        <v>2167</v>
      </c>
      <c r="D159" s="2" t="s">
        <v>2168</v>
      </c>
      <c r="E159" s="2"/>
      <c r="F159" t="s">
        <v>779</v>
      </c>
      <c r="G159">
        <v>6</v>
      </c>
      <c r="H159">
        <v>0</v>
      </c>
      <c r="I159">
        <f t="shared" si="12"/>
        <v>0</v>
      </c>
      <c r="J159">
        <f t="shared" si="13"/>
        <v>0</v>
      </c>
      <c r="K159">
        <f t="shared" si="14"/>
        <v>0</v>
      </c>
      <c r="L159">
        <f t="shared" si="15"/>
        <v>0</v>
      </c>
      <c r="M159"/>
      <c r="N159">
        <v>0</v>
      </c>
      <c r="O159"/>
      <c r="P159">
        <v>4.8999999999999998E-4</v>
      </c>
      <c r="Q159"/>
      <c r="R159">
        <v>4.8999999999999998E-4</v>
      </c>
      <c r="S159">
        <f t="shared" si="16"/>
        <v>3.0000000000000001E-3</v>
      </c>
      <c r="T159"/>
      <c r="U159"/>
      <c r="V159"/>
      <c r="W159"/>
      <c r="Z159" s="1">
        <f t="shared" si="17"/>
        <v>0</v>
      </c>
    </row>
    <row r="160" spans="1:26" ht="24.95" customHeight="1" x14ac:dyDescent="0.25">
      <c r="A160"/>
      <c r="B160"/>
      <c r="C160" t="s">
        <v>2169</v>
      </c>
      <c r="D160" s="2" t="s">
        <v>2170</v>
      </c>
      <c r="E160" s="2"/>
      <c r="F160" t="s">
        <v>215</v>
      </c>
      <c r="G160">
        <v>8</v>
      </c>
      <c r="H160">
        <v>0</v>
      </c>
      <c r="I160">
        <f t="shared" si="12"/>
        <v>0</v>
      </c>
      <c r="J160">
        <f t="shared" si="13"/>
        <v>0</v>
      </c>
      <c r="K160">
        <f t="shared" si="14"/>
        <v>0</v>
      </c>
      <c r="L160">
        <f t="shared" si="15"/>
        <v>0</v>
      </c>
      <c r="M160"/>
      <c r="N160">
        <v>0</v>
      </c>
      <c r="O160"/>
      <c r="P160">
        <v>1.17E-3</v>
      </c>
      <c r="Q160"/>
      <c r="R160">
        <v>1.17E-3</v>
      </c>
      <c r="S160">
        <f t="shared" si="16"/>
        <v>8.9999999999999993E-3</v>
      </c>
      <c r="T160"/>
      <c r="U160"/>
      <c r="V160"/>
      <c r="W160"/>
      <c r="Z160" s="1">
        <f t="shared" si="17"/>
        <v>0</v>
      </c>
    </row>
    <row r="161" spans="1:26" ht="24.95" customHeight="1" x14ac:dyDescent="0.25">
      <c r="A161"/>
      <c r="B161"/>
      <c r="C161" t="s">
        <v>2171</v>
      </c>
      <c r="D161" s="2" t="s">
        <v>2172</v>
      </c>
      <c r="E161" s="2"/>
      <c r="F161" t="s">
        <v>779</v>
      </c>
      <c r="G161">
        <v>1</v>
      </c>
      <c r="H161">
        <v>0</v>
      </c>
      <c r="I161">
        <f t="shared" si="12"/>
        <v>0</v>
      </c>
      <c r="J161">
        <f t="shared" si="13"/>
        <v>0</v>
      </c>
      <c r="K161">
        <f t="shared" si="14"/>
        <v>0</v>
      </c>
      <c r="L161">
        <f t="shared" si="15"/>
        <v>0</v>
      </c>
      <c r="M161"/>
      <c r="N161">
        <v>0</v>
      </c>
      <c r="O161"/>
      <c r="P161">
        <v>2.9917099999999999E-4</v>
      </c>
      <c r="Q161"/>
      <c r="R161">
        <v>2.9917099999999999E-4</v>
      </c>
      <c r="S161">
        <f t="shared" si="16"/>
        <v>0</v>
      </c>
      <c r="T161"/>
      <c r="U161"/>
      <c r="V161"/>
      <c r="W161"/>
      <c r="Z161" s="1">
        <f t="shared" si="17"/>
        <v>0</v>
      </c>
    </row>
    <row r="162" spans="1:26" ht="24.95" customHeight="1" x14ac:dyDescent="0.25">
      <c r="A162"/>
      <c r="B162"/>
      <c r="C162" t="s">
        <v>2173</v>
      </c>
      <c r="D162" s="2" t="s">
        <v>2174</v>
      </c>
      <c r="E162" s="2"/>
      <c r="F162" t="s">
        <v>779</v>
      </c>
      <c r="G162">
        <v>2</v>
      </c>
      <c r="H162">
        <v>0</v>
      </c>
      <c r="I162">
        <f t="shared" si="12"/>
        <v>0</v>
      </c>
      <c r="J162">
        <f t="shared" si="13"/>
        <v>0</v>
      </c>
      <c r="K162">
        <f t="shared" si="14"/>
        <v>0</v>
      </c>
      <c r="L162">
        <f t="shared" si="15"/>
        <v>0</v>
      </c>
      <c r="M162"/>
      <c r="N162">
        <v>0</v>
      </c>
      <c r="O162"/>
      <c r="P162">
        <v>5.2999999999999998E-4</v>
      </c>
      <c r="Q162"/>
      <c r="R162">
        <v>5.2999999999999998E-4</v>
      </c>
      <c r="S162">
        <f t="shared" si="16"/>
        <v>1E-3</v>
      </c>
      <c r="T162"/>
      <c r="U162"/>
      <c r="V162"/>
      <c r="W162"/>
      <c r="Z162" s="1">
        <f t="shared" si="17"/>
        <v>0</v>
      </c>
    </row>
    <row r="163" spans="1:26" x14ac:dyDescent="0.25">
      <c r="A163"/>
      <c r="B163"/>
      <c r="C163">
        <v>721</v>
      </c>
      <c r="D163" s="2" t="s">
        <v>756</v>
      </c>
      <c r="E163" s="2"/>
      <c r="F163"/>
      <c r="G163"/>
      <c r="H163"/>
      <c r="I163">
        <f>ROUND((SUM(I155:I162))/1,2)</f>
        <v>0</v>
      </c>
      <c r="J163"/>
      <c r="K163"/>
      <c r="L163">
        <f>ROUND((SUM(L155:L162))/1,2)</f>
        <v>0</v>
      </c>
      <c r="M163">
        <f>ROUND((SUM(M155:M162))/1,2)</f>
        <v>0</v>
      </c>
      <c r="N163"/>
      <c r="O163"/>
      <c r="P163"/>
      <c r="Q163"/>
      <c r="R163"/>
      <c r="S163">
        <f>ROUND((SUM(S155:S162))/1,2)</f>
        <v>0.03</v>
      </c>
      <c r="T163"/>
      <c r="U163"/>
      <c r="V163">
        <f>ROUND((SUM(V155:V162))/1,2)</f>
        <v>0</v>
      </c>
      <c r="W163"/>
      <c r="X163"/>
      <c r="Y163"/>
      <c r="Z163"/>
    </row>
    <row r="164" spans="1:26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1:26" x14ac:dyDescent="0.25">
      <c r="A165"/>
      <c r="B165"/>
      <c r="C165">
        <v>722</v>
      </c>
      <c r="D165" s="2" t="s">
        <v>394</v>
      </c>
      <c r="E165" s="2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</row>
    <row r="166" spans="1:26" ht="24.95" customHeight="1" x14ac:dyDescent="0.25">
      <c r="A166"/>
      <c r="B166"/>
      <c r="C166" t="s">
        <v>2175</v>
      </c>
      <c r="D166" s="2" t="s">
        <v>2176</v>
      </c>
      <c r="E166" s="2"/>
      <c r="F166" t="s">
        <v>779</v>
      </c>
      <c r="G166">
        <v>4</v>
      </c>
      <c r="H166">
        <v>0</v>
      </c>
      <c r="I166">
        <f>ROUND(G166*(H166),2)</f>
        <v>0</v>
      </c>
      <c r="J166">
        <f>ROUND(G166*(N166),2)</f>
        <v>0</v>
      </c>
      <c r="K166">
        <f>ROUND(G166*(O166),2)</f>
        <v>0</v>
      </c>
      <c r="L166">
        <f>ROUND(G166*(H166),2)</f>
        <v>0</v>
      </c>
      <c r="M166"/>
      <c r="N166">
        <v>0</v>
      </c>
      <c r="O166"/>
      <c r="P166">
        <v>2.6000000000000003E-4</v>
      </c>
      <c r="Q166"/>
      <c r="R166">
        <v>2.6000000000000003E-4</v>
      </c>
      <c r="S166">
        <f>ROUND(G166*(P166),3)</f>
        <v>1E-3</v>
      </c>
      <c r="T166"/>
      <c r="U166"/>
      <c r="V166"/>
      <c r="W166"/>
      <c r="Z166" s="1">
        <f>0.058844*POWER(I166,0.952797)</f>
        <v>0</v>
      </c>
    </row>
    <row r="167" spans="1:26" ht="24.95" customHeight="1" x14ac:dyDescent="0.25">
      <c r="A167"/>
      <c r="B167"/>
      <c r="C167" t="s">
        <v>2177</v>
      </c>
      <c r="D167" s="2" t="s">
        <v>2178</v>
      </c>
      <c r="E167" s="2"/>
      <c r="F167" t="s">
        <v>779</v>
      </c>
      <c r="G167">
        <v>4</v>
      </c>
      <c r="H167">
        <v>0</v>
      </c>
      <c r="I167">
        <f>ROUND(G167*(H167),2)</f>
        <v>0</v>
      </c>
      <c r="J167">
        <f>ROUND(G167*(N167),2)</f>
        <v>0</v>
      </c>
      <c r="K167">
        <f>ROUND(G167*(O167),2)</f>
        <v>0</v>
      </c>
      <c r="L167">
        <f>ROUND(G167*(H167),2)</f>
        <v>0</v>
      </c>
      <c r="M167">
        <f>ROUND(G167*(H167),2)</f>
        <v>0</v>
      </c>
      <c r="N167">
        <v>0</v>
      </c>
      <c r="O167"/>
      <c r="P167">
        <v>3.3E-4</v>
      </c>
      <c r="Q167"/>
      <c r="R167">
        <v>3.3E-4</v>
      </c>
      <c r="S167">
        <f>ROUND(G167*(P167),3)</f>
        <v>1E-3</v>
      </c>
      <c r="T167"/>
      <c r="U167"/>
      <c r="V167"/>
      <c r="W167"/>
      <c r="Z167" s="1">
        <f>0.058844*POWER(I167,0.952797)</f>
        <v>0</v>
      </c>
    </row>
    <row r="168" spans="1:26" ht="24.95" customHeight="1" x14ac:dyDescent="0.25">
      <c r="A168"/>
      <c r="B168"/>
      <c r="C168" t="s">
        <v>2179</v>
      </c>
      <c r="D168" s="2" t="s">
        <v>2180</v>
      </c>
      <c r="E168" s="2"/>
      <c r="F168" t="s">
        <v>215</v>
      </c>
      <c r="G168">
        <v>20</v>
      </c>
      <c r="H168">
        <v>0</v>
      </c>
      <c r="I168">
        <f>ROUND(G168*(H168),2)</f>
        <v>0</v>
      </c>
      <c r="J168">
        <f>ROUND(G168*(N168),2)</f>
        <v>0</v>
      </c>
      <c r="K168">
        <f>ROUND(G168*(O168),2)</f>
        <v>0</v>
      </c>
      <c r="L168">
        <f>ROUND(G168*(H168),2)</f>
        <v>0</v>
      </c>
      <c r="M168"/>
      <c r="N168">
        <v>0</v>
      </c>
      <c r="O168"/>
      <c r="P168">
        <v>6.6E-4</v>
      </c>
      <c r="Q168"/>
      <c r="R168">
        <v>6.6E-4</v>
      </c>
      <c r="S168">
        <f>ROUND(G168*(P168),3)</f>
        <v>1.2999999999999999E-2</v>
      </c>
      <c r="T168"/>
      <c r="U168"/>
      <c r="V168"/>
      <c r="W168"/>
      <c r="Z168" s="1">
        <f>0.058844*POWER(I168,0.952797)</f>
        <v>0</v>
      </c>
    </row>
    <row r="169" spans="1:26" ht="24.95" customHeight="1" x14ac:dyDescent="0.25">
      <c r="A169"/>
      <c r="B169"/>
      <c r="C169" t="s">
        <v>2181</v>
      </c>
      <c r="D169" s="2" t="s">
        <v>2182</v>
      </c>
      <c r="E169" s="2"/>
      <c r="F169" t="s">
        <v>2183</v>
      </c>
      <c r="G169">
        <v>1</v>
      </c>
      <c r="H169">
        <v>0</v>
      </c>
      <c r="I169">
        <f>ROUND(G169*(H169),2)</f>
        <v>0</v>
      </c>
      <c r="J169">
        <f>ROUND(G169*(N169),2)</f>
        <v>0</v>
      </c>
      <c r="K169">
        <f>ROUND(G169*(O169),2)</f>
        <v>0</v>
      </c>
      <c r="L169">
        <f>ROUND(G169*(H169),2)</f>
        <v>0</v>
      </c>
      <c r="M169"/>
      <c r="N169">
        <v>0</v>
      </c>
      <c r="O169"/>
      <c r="P169">
        <v>2.6000000000000003E-4</v>
      </c>
      <c r="Q169"/>
      <c r="R169">
        <v>2.6000000000000003E-4</v>
      </c>
      <c r="S169">
        <f>ROUND(G169*(P169),3)</f>
        <v>0</v>
      </c>
      <c r="T169"/>
      <c r="U169"/>
      <c r="V169"/>
      <c r="W169"/>
      <c r="Z169" s="1">
        <f>0.058844*POWER(I169,0.952797)</f>
        <v>0</v>
      </c>
    </row>
    <row r="170" spans="1:26" x14ac:dyDescent="0.25">
      <c r="A170"/>
      <c r="B170"/>
      <c r="C170">
        <v>722</v>
      </c>
      <c r="D170" s="2" t="s">
        <v>394</v>
      </c>
      <c r="E170" s="2"/>
      <c r="F170"/>
      <c r="G170"/>
      <c r="H170"/>
      <c r="I170">
        <f>ROUND((SUM(I165:I169))/1,2)</f>
        <v>0</v>
      </c>
      <c r="J170"/>
      <c r="K170"/>
      <c r="L170">
        <f>ROUND((SUM(L165:L169))/1,2)</f>
        <v>0</v>
      </c>
      <c r="M170">
        <f>ROUND((SUM(M165:M169))/1,2)</f>
        <v>0</v>
      </c>
      <c r="N170"/>
      <c r="O170"/>
      <c r="P170"/>
      <c r="Q170"/>
      <c r="R170"/>
      <c r="S170">
        <f>ROUND((SUM(S165:S169))/1,2)</f>
        <v>0.02</v>
      </c>
      <c r="T170"/>
      <c r="U170"/>
      <c r="V170">
        <f>ROUND((SUM(V165:V169))/1,2)</f>
        <v>0</v>
      </c>
      <c r="W170"/>
      <c r="X170"/>
      <c r="Y170"/>
      <c r="Z170"/>
    </row>
    <row r="171" spans="1:26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1:26" x14ac:dyDescent="0.25">
      <c r="A172"/>
      <c r="B172"/>
      <c r="C172"/>
      <c r="D172" s="2" t="s">
        <v>93</v>
      </c>
      <c r="E172" s="2"/>
      <c r="F172"/>
      <c r="G172"/>
      <c r="H172"/>
      <c r="I172">
        <f>ROUND((SUM(I154:I171))/2,2)</f>
        <v>0</v>
      </c>
      <c r="J172"/>
      <c r="K172"/>
      <c r="L172">
        <f>ROUND((SUM(L154:L171))/2,2)</f>
        <v>0</v>
      </c>
      <c r="M172">
        <f>ROUND((SUM(M154:M171))/2,2)</f>
        <v>0</v>
      </c>
      <c r="N172"/>
      <c r="O172"/>
      <c r="P172"/>
      <c r="Q172"/>
      <c r="R172"/>
      <c r="S172">
        <f>ROUND((SUM(S154:S171))/2,2)</f>
        <v>0.05</v>
      </c>
      <c r="T172"/>
      <c r="U172"/>
      <c r="V172">
        <f>ROUND((SUM(V154:V171))/2,2)</f>
        <v>0</v>
      </c>
      <c r="W172"/>
    </row>
    <row r="173" spans="1:26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1:26" x14ac:dyDescent="0.25">
      <c r="A174"/>
      <c r="B174"/>
      <c r="C174"/>
      <c r="D174" s="2" t="s">
        <v>105</v>
      </c>
      <c r="E174" s="2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</row>
    <row r="175" spans="1:26" x14ac:dyDescent="0.25">
      <c r="A175"/>
      <c r="B175"/>
      <c r="C175">
        <v>921</v>
      </c>
      <c r="D175" s="2" t="s">
        <v>1025</v>
      </c>
      <c r="E175" s="2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</row>
    <row r="176" spans="1:26" ht="24.95" customHeight="1" x14ac:dyDescent="0.25">
      <c r="A176"/>
      <c r="B176"/>
      <c r="C176" t="s">
        <v>1325</v>
      </c>
      <c r="D176" s="2" t="s">
        <v>2184</v>
      </c>
      <c r="E176" s="2"/>
      <c r="F176" t="s">
        <v>779</v>
      </c>
      <c r="G176">
        <v>3</v>
      </c>
      <c r="H176">
        <v>0</v>
      </c>
      <c r="I176">
        <f t="shared" ref="I176:I182" si="18">ROUND(G176*(H176),2)</f>
        <v>0</v>
      </c>
      <c r="J176">
        <f t="shared" ref="J176:J182" si="19">ROUND(G176*(N176),2)</f>
        <v>0</v>
      </c>
      <c r="K176">
        <f t="shared" ref="K176:K182" si="20">ROUND(G176*(O176),2)</f>
        <v>0</v>
      </c>
      <c r="L176">
        <f t="shared" ref="L176:L182" si="21">ROUND(G176*(H176),2)</f>
        <v>0</v>
      </c>
      <c r="M176"/>
      <c r="N176">
        <v>0</v>
      </c>
      <c r="O176"/>
      <c r="P176"/>
      <c r="Q176"/>
      <c r="R176"/>
      <c r="S176">
        <f t="shared" ref="S176:S182" si="22">ROUND(G176*(P176),3)</f>
        <v>0</v>
      </c>
      <c r="T176"/>
      <c r="U176"/>
      <c r="V176"/>
      <c r="W176"/>
      <c r="Z176" s="1">
        <f t="shared" ref="Z176:Z182" si="23">0.058844*POWER(I176,0.952797)</f>
        <v>0</v>
      </c>
    </row>
    <row r="177" spans="1:26" ht="24.95" customHeight="1" x14ac:dyDescent="0.25">
      <c r="A177"/>
      <c r="B177"/>
      <c r="C177" t="s">
        <v>1327</v>
      </c>
      <c r="D177" s="2" t="s">
        <v>1984</v>
      </c>
      <c r="E177" s="2"/>
      <c r="F177" t="s">
        <v>779</v>
      </c>
      <c r="G177">
        <v>3</v>
      </c>
      <c r="H177">
        <v>0</v>
      </c>
      <c r="I177">
        <f t="shared" si="18"/>
        <v>0</v>
      </c>
      <c r="J177">
        <f t="shared" si="19"/>
        <v>0</v>
      </c>
      <c r="K177">
        <f t="shared" si="20"/>
        <v>0</v>
      </c>
      <c r="L177">
        <f t="shared" si="21"/>
        <v>0</v>
      </c>
      <c r="M177"/>
      <c r="N177">
        <v>0</v>
      </c>
      <c r="O177"/>
      <c r="P177"/>
      <c r="Q177"/>
      <c r="R177"/>
      <c r="S177">
        <f t="shared" si="22"/>
        <v>0</v>
      </c>
      <c r="T177"/>
      <c r="U177"/>
      <c r="V177"/>
      <c r="W177"/>
      <c r="Z177" s="1">
        <f t="shared" si="23"/>
        <v>0</v>
      </c>
    </row>
    <row r="178" spans="1:26" ht="24.95" customHeight="1" x14ac:dyDescent="0.25">
      <c r="A178"/>
      <c r="B178"/>
      <c r="C178" t="s">
        <v>1324</v>
      </c>
      <c r="D178" s="2" t="s">
        <v>1057</v>
      </c>
      <c r="E178" s="2"/>
      <c r="F178" t="s">
        <v>779</v>
      </c>
      <c r="G178">
        <v>116</v>
      </c>
      <c r="H178">
        <v>0</v>
      </c>
      <c r="I178">
        <f t="shared" si="18"/>
        <v>0</v>
      </c>
      <c r="J178">
        <f t="shared" si="19"/>
        <v>0</v>
      </c>
      <c r="K178">
        <f t="shared" si="20"/>
        <v>0</v>
      </c>
      <c r="L178">
        <f t="shared" si="21"/>
        <v>0</v>
      </c>
      <c r="M178"/>
      <c r="N178">
        <v>0</v>
      </c>
      <c r="O178"/>
      <c r="P178"/>
      <c r="Q178"/>
      <c r="R178"/>
      <c r="S178">
        <f t="shared" si="22"/>
        <v>0</v>
      </c>
      <c r="T178"/>
      <c r="U178"/>
      <c r="V178"/>
      <c r="W178"/>
      <c r="Z178" s="1">
        <f t="shared" si="23"/>
        <v>0</v>
      </c>
    </row>
    <row r="179" spans="1:26" ht="24.95" customHeight="1" x14ac:dyDescent="0.25">
      <c r="A179"/>
      <c r="B179"/>
      <c r="C179" t="s">
        <v>2185</v>
      </c>
      <c r="D179" s="2" t="s">
        <v>2186</v>
      </c>
      <c r="E179" s="2"/>
      <c r="F179" t="s">
        <v>215</v>
      </c>
      <c r="G179">
        <v>75</v>
      </c>
      <c r="H179">
        <v>0</v>
      </c>
      <c r="I179">
        <f t="shared" si="18"/>
        <v>0</v>
      </c>
      <c r="J179">
        <f t="shared" si="19"/>
        <v>0</v>
      </c>
      <c r="K179">
        <f t="shared" si="20"/>
        <v>0</v>
      </c>
      <c r="L179">
        <f t="shared" si="21"/>
        <v>0</v>
      </c>
      <c r="M179"/>
      <c r="N179">
        <v>0</v>
      </c>
      <c r="O179"/>
      <c r="P179"/>
      <c r="Q179"/>
      <c r="R179"/>
      <c r="S179">
        <f t="shared" si="22"/>
        <v>0</v>
      </c>
      <c r="T179"/>
      <c r="U179"/>
      <c r="V179"/>
      <c r="W179"/>
      <c r="Z179" s="1">
        <f t="shared" si="23"/>
        <v>0</v>
      </c>
    </row>
    <row r="180" spans="1:26" ht="24.95" customHeight="1" x14ac:dyDescent="0.25">
      <c r="A180"/>
      <c r="B180"/>
      <c r="C180" t="s">
        <v>2187</v>
      </c>
      <c r="D180" s="2" t="s">
        <v>2188</v>
      </c>
      <c r="E180" s="2"/>
      <c r="F180" t="s">
        <v>215</v>
      </c>
      <c r="G180">
        <v>25</v>
      </c>
      <c r="H180">
        <v>0</v>
      </c>
      <c r="I180">
        <f t="shared" si="18"/>
        <v>0</v>
      </c>
      <c r="J180">
        <f t="shared" si="19"/>
        <v>0</v>
      </c>
      <c r="K180">
        <f t="shared" si="20"/>
        <v>0</v>
      </c>
      <c r="L180">
        <f t="shared" si="21"/>
        <v>0</v>
      </c>
      <c r="M180"/>
      <c r="N180">
        <v>0</v>
      </c>
      <c r="O180"/>
      <c r="P180"/>
      <c r="Q180"/>
      <c r="R180"/>
      <c r="S180">
        <f t="shared" si="22"/>
        <v>0</v>
      </c>
      <c r="T180"/>
      <c r="U180"/>
      <c r="V180"/>
      <c r="W180"/>
      <c r="Z180" s="1">
        <f t="shared" si="23"/>
        <v>0</v>
      </c>
    </row>
    <row r="181" spans="1:26" ht="24.95" customHeight="1" x14ac:dyDescent="0.25">
      <c r="A181"/>
      <c r="B181"/>
      <c r="C181" t="s">
        <v>2189</v>
      </c>
      <c r="D181" s="2" t="s">
        <v>2190</v>
      </c>
      <c r="E181" s="2"/>
      <c r="F181" t="s">
        <v>215</v>
      </c>
      <c r="G181">
        <v>15</v>
      </c>
      <c r="H181">
        <v>0</v>
      </c>
      <c r="I181">
        <f t="shared" si="18"/>
        <v>0</v>
      </c>
      <c r="J181">
        <f t="shared" si="19"/>
        <v>0</v>
      </c>
      <c r="K181">
        <f t="shared" si="20"/>
        <v>0</v>
      </c>
      <c r="L181">
        <f t="shared" si="21"/>
        <v>0</v>
      </c>
      <c r="M181"/>
      <c r="N181">
        <v>0</v>
      </c>
      <c r="O181"/>
      <c r="P181"/>
      <c r="Q181"/>
      <c r="R181"/>
      <c r="S181">
        <f t="shared" si="22"/>
        <v>0</v>
      </c>
      <c r="T181"/>
      <c r="U181"/>
      <c r="V181"/>
      <c r="W181"/>
      <c r="Z181" s="1">
        <f t="shared" si="23"/>
        <v>0</v>
      </c>
    </row>
    <row r="182" spans="1:26" ht="24.95" customHeight="1" x14ac:dyDescent="0.25">
      <c r="A182"/>
      <c r="B182"/>
      <c r="C182" t="s">
        <v>2191</v>
      </c>
      <c r="D182" s="2" t="s">
        <v>2192</v>
      </c>
      <c r="E182" s="2"/>
      <c r="F182" t="s">
        <v>779</v>
      </c>
      <c r="G182">
        <v>12</v>
      </c>
      <c r="H182">
        <v>0</v>
      </c>
      <c r="I182">
        <f t="shared" si="18"/>
        <v>0</v>
      </c>
      <c r="J182">
        <f t="shared" si="19"/>
        <v>0</v>
      </c>
      <c r="K182">
        <f t="shared" si="20"/>
        <v>0</v>
      </c>
      <c r="L182">
        <f t="shared" si="21"/>
        <v>0</v>
      </c>
      <c r="M182"/>
      <c r="N182">
        <v>0</v>
      </c>
      <c r="O182"/>
      <c r="P182"/>
      <c r="Q182"/>
      <c r="R182"/>
      <c r="S182">
        <f t="shared" si="22"/>
        <v>0</v>
      </c>
      <c r="T182"/>
      <c r="U182"/>
      <c r="V182"/>
      <c r="W182"/>
      <c r="Z182" s="1">
        <f t="shared" si="23"/>
        <v>0</v>
      </c>
    </row>
    <row r="183" spans="1:26" x14ac:dyDescent="0.25">
      <c r="A183"/>
      <c r="B183"/>
      <c r="C183">
        <v>921</v>
      </c>
      <c r="D183" s="2" t="s">
        <v>1025</v>
      </c>
      <c r="E183" s="2"/>
      <c r="F183"/>
      <c r="G183"/>
      <c r="H183"/>
      <c r="I183">
        <f>ROUND((SUM(I175:I182))/1,2)</f>
        <v>0</v>
      </c>
      <c r="J183"/>
      <c r="K183"/>
      <c r="L183">
        <f>ROUND((SUM(L175:L182))/1,2)</f>
        <v>0</v>
      </c>
      <c r="M183">
        <f>ROUND((SUM(M175:M182))/1,2)</f>
        <v>0</v>
      </c>
      <c r="N183"/>
      <c r="O183"/>
      <c r="P183"/>
      <c r="Q183"/>
      <c r="R183"/>
      <c r="S183">
        <f>ROUND((SUM(S175:S182))/1,2)</f>
        <v>0</v>
      </c>
      <c r="T183"/>
      <c r="U183"/>
      <c r="V183">
        <f>ROUND((SUM(V175:V182))/1,2)</f>
        <v>0</v>
      </c>
      <c r="W183"/>
      <c r="X183"/>
      <c r="Y183"/>
      <c r="Z183"/>
    </row>
    <row r="184" spans="1:26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1:26" x14ac:dyDescent="0.25">
      <c r="A185"/>
      <c r="B185"/>
      <c r="C185"/>
      <c r="D185" s="2" t="s">
        <v>105</v>
      </c>
      <c r="E185" s="2"/>
      <c r="F185"/>
      <c r="G185"/>
      <c r="H185"/>
      <c r="I185">
        <f>ROUND((SUM(I174:I184))/2,2)</f>
        <v>0</v>
      </c>
      <c r="J185"/>
      <c r="K185"/>
      <c r="L185">
        <f>ROUND((SUM(L174:L184))/2,2)</f>
        <v>0</v>
      </c>
      <c r="M185">
        <f>ROUND((SUM(M174:M184))/2,2)</f>
        <v>0</v>
      </c>
      <c r="N185"/>
      <c r="O185"/>
      <c r="P185"/>
      <c r="Q185"/>
      <c r="R185"/>
      <c r="S185">
        <f>ROUND((SUM(S174:S184))/2,2)</f>
        <v>0</v>
      </c>
      <c r="T185"/>
      <c r="U185"/>
      <c r="V185">
        <f>ROUND((SUM(V174:V184))/2,2)</f>
        <v>0</v>
      </c>
      <c r="W185"/>
    </row>
    <row r="186" spans="1:26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1:26" x14ac:dyDescent="0.25">
      <c r="A187"/>
      <c r="B187"/>
      <c r="C187"/>
      <c r="D187" s="2" t="s">
        <v>8</v>
      </c>
      <c r="E187" s="2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</row>
    <row r="188" spans="1:26" x14ac:dyDescent="0.25">
      <c r="A188"/>
      <c r="B188"/>
      <c r="C188">
        <v>0</v>
      </c>
      <c r="D188" s="2" t="s">
        <v>2140</v>
      </c>
      <c r="E188" s="2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</row>
    <row r="189" spans="1:26" ht="24.95" customHeight="1" x14ac:dyDescent="0.25">
      <c r="A189"/>
      <c r="B189"/>
      <c r="C189" t="s">
        <v>2193</v>
      </c>
      <c r="D189" s="2" t="s">
        <v>2194</v>
      </c>
      <c r="E189" s="2"/>
      <c r="F189" t="s">
        <v>2195</v>
      </c>
      <c r="G189">
        <v>2</v>
      </c>
      <c r="H189">
        <v>0</v>
      </c>
      <c r="I189">
        <f>ROUND(G189*(H189),2)</f>
        <v>0</v>
      </c>
      <c r="J189">
        <f>ROUND(G189*(N189),2)</f>
        <v>0</v>
      </c>
      <c r="K189">
        <f>ROUND(G189*(O189),2)</f>
        <v>0</v>
      </c>
      <c r="L189">
        <f>ROUND(G189*(H189),2)</f>
        <v>0</v>
      </c>
      <c r="M189">
        <f>ROUND(G189*(H189),2)</f>
        <v>0</v>
      </c>
      <c r="N189">
        <v>0</v>
      </c>
      <c r="O189"/>
      <c r="P189"/>
      <c r="Q189"/>
      <c r="R189"/>
      <c r="S189">
        <f>ROUND(G189*(P189),3)</f>
        <v>0</v>
      </c>
      <c r="T189"/>
      <c r="U189"/>
      <c r="V189"/>
      <c r="W189"/>
      <c r="Z189" s="1">
        <v>0</v>
      </c>
    </row>
    <row r="190" spans="1:26" ht="35.1" customHeight="1" x14ac:dyDescent="0.25">
      <c r="A190"/>
      <c r="B190"/>
      <c r="C190" t="s">
        <v>2196</v>
      </c>
      <c r="D190" s="2" t="s">
        <v>2197</v>
      </c>
      <c r="E190" s="2"/>
      <c r="F190" t="s">
        <v>406</v>
      </c>
      <c r="G190">
        <v>8</v>
      </c>
      <c r="H190">
        <v>0</v>
      </c>
      <c r="I190">
        <f>ROUND(G190*(H190),2)</f>
        <v>0</v>
      </c>
      <c r="J190">
        <f>ROUND(G190*(N190),2)</f>
        <v>0</v>
      </c>
      <c r="K190">
        <f>ROUND(G190*(O190),2)</f>
        <v>0</v>
      </c>
      <c r="L190">
        <f>ROUND(G190*(H190),2)</f>
        <v>0</v>
      </c>
      <c r="M190"/>
      <c r="N190">
        <v>0</v>
      </c>
      <c r="O190"/>
      <c r="P190"/>
      <c r="Q190"/>
      <c r="R190"/>
      <c r="S190">
        <f>ROUND(G190*(P190),3)</f>
        <v>0</v>
      </c>
      <c r="T190"/>
      <c r="U190"/>
      <c r="V190"/>
      <c r="W190"/>
      <c r="Z190" s="1">
        <v>0</v>
      </c>
    </row>
    <row r="191" spans="1:26" x14ac:dyDescent="0.25">
      <c r="A191"/>
      <c r="B191"/>
      <c r="C191">
        <v>0</v>
      </c>
      <c r="D191" s="2" t="s">
        <v>2140</v>
      </c>
      <c r="E191" s="2"/>
      <c r="F191"/>
      <c r="G191"/>
      <c r="H191"/>
      <c r="I191">
        <f>ROUND((SUM(I188:I190))/1,2)</f>
        <v>0</v>
      </c>
      <c r="J191"/>
      <c r="K191"/>
      <c r="L191">
        <f>ROUND((SUM(L188:L190))/1,2)</f>
        <v>0</v>
      </c>
      <c r="M191">
        <f>ROUND((SUM(M188:M190))/1,2)</f>
        <v>0</v>
      </c>
      <c r="N191"/>
      <c r="O191"/>
      <c r="P191"/>
      <c r="Q191"/>
      <c r="R191"/>
      <c r="S191">
        <f>ROUND((SUM(S188:S190))/1,2)</f>
        <v>0</v>
      </c>
      <c r="T191"/>
      <c r="U191"/>
      <c r="V191">
        <f>ROUND((SUM(V188:V190))/1,2)</f>
        <v>0</v>
      </c>
      <c r="W191"/>
    </row>
    <row r="192" spans="1:26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1:26" x14ac:dyDescent="0.25">
      <c r="A193"/>
      <c r="B193"/>
      <c r="C193"/>
      <c r="D193" s="2" t="s">
        <v>8</v>
      </c>
      <c r="E193" s="2"/>
      <c r="F193"/>
      <c r="G193"/>
      <c r="H193"/>
      <c r="I193">
        <f>ROUND((SUM(I187:I192))/2,2)</f>
        <v>0</v>
      </c>
      <c r="J193"/>
      <c r="K193"/>
      <c r="L193">
        <f>ROUND((SUM(L187:L192))/2,2)</f>
        <v>0</v>
      </c>
      <c r="M193">
        <f>ROUND((SUM(M187:M192))/2,2)</f>
        <v>0</v>
      </c>
      <c r="N193"/>
      <c r="O193"/>
      <c r="P193"/>
      <c r="Q193"/>
      <c r="R193"/>
      <c r="S193">
        <f>ROUND((SUM(S187:S192))/2,2)</f>
        <v>0</v>
      </c>
      <c r="T193"/>
      <c r="U193"/>
      <c r="V193">
        <f>ROUND((SUM(V187:V192))/2,2)</f>
        <v>0</v>
      </c>
      <c r="W193"/>
    </row>
    <row r="194" spans="1:26" x14ac:dyDescent="0.25">
      <c r="A194"/>
      <c r="B194"/>
      <c r="C194"/>
      <c r="D194" s="2" t="s">
        <v>107</v>
      </c>
      <c r="E194" s="2"/>
      <c r="F194"/>
      <c r="G194"/>
      <c r="H194"/>
      <c r="I194">
        <f>ROUND((SUM(I90:I193))/3,2)</f>
        <v>0</v>
      </c>
      <c r="J194"/>
      <c r="K194">
        <f>ROUND((SUM(K90:K193))/3,2)</f>
        <v>0</v>
      </c>
      <c r="L194">
        <f>ROUND((SUM(L90:L193))/3,2)</f>
        <v>0</v>
      </c>
      <c r="M194">
        <f>ROUND((SUM(M90:M193))/3,2)</f>
        <v>0</v>
      </c>
      <c r="N194"/>
      <c r="O194"/>
      <c r="P194"/>
      <c r="Q194"/>
      <c r="R194"/>
      <c r="S194">
        <f>ROUND((SUM(S90:S193))/3,2)</f>
        <v>0.11</v>
      </c>
      <c r="T194"/>
      <c r="U194"/>
      <c r="V194">
        <f>ROUND((SUM(V90:V193))/3,2)</f>
        <v>0.25</v>
      </c>
      <c r="W194"/>
      <c r="Z194" s="1">
        <f>(SUM(Z90:Z193))</f>
        <v>0</v>
      </c>
    </row>
  </sheetData>
  <mergeCells count="151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62:D62"/>
    <mergeCell ref="B63:D63"/>
    <mergeCell ref="B64:D64"/>
    <mergeCell ref="B65:D65"/>
    <mergeCell ref="B67:D67"/>
    <mergeCell ref="B68:D68"/>
    <mergeCell ref="B55:D55"/>
    <mergeCell ref="B56:D56"/>
    <mergeCell ref="B57:D57"/>
    <mergeCell ref="B58:D58"/>
    <mergeCell ref="B59:D59"/>
    <mergeCell ref="B60:D60"/>
    <mergeCell ref="I81:P81"/>
    <mergeCell ref="D90:E90"/>
    <mergeCell ref="D91:E91"/>
    <mergeCell ref="B69:D69"/>
    <mergeCell ref="B71:D71"/>
    <mergeCell ref="B72:D72"/>
    <mergeCell ref="B73:D73"/>
    <mergeCell ref="B75:D75"/>
    <mergeCell ref="B79:V79"/>
    <mergeCell ref="D92:E92"/>
    <mergeCell ref="D93:E93"/>
    <mergeCell ref="D94:E94"/>
    <mergeCell ref="D95:E95"/>
    <mergeCell ref="D96:E96"/>
    <mergeCell ref="D97:E97"/>
    <mergeCell ref="B81:E81"/>
    <mergeCell ref="B82:E82"/>
    <mergeCell ref="B83:E83"/>
    <mergeCell ref="D104:E104"/>
    <mergeCell ref="D105:E105"/>
    <mergeCell ref="D106:E106"/>
    <mergeCell ref="D107:E107"/>
    <mergeCell ref="D108:E108"/>
    <mergeCell ref="D109:E109"/>
    <mergeCell ref="D98:E98"/>
    <mergeCell ref="D99:E99"/>
    <mergeCell ref="D100:E100"/>
    <mergeCell ref="D101:E101"/>
    <mergeCell ref="D102:E102"/>
    <mergeCell ref="D103:E103"/>
    <mergeCell ref="D117:E117"/>
    <mergeCell ref="D118:E118"/>
    <mergeCell ref="D119:E119"/>
    <mergeCell ref="D120:E120"/>
    <mergeCell ref="D121:E121"/>
    <mergeCell ref="D122:E122"/>
    <mergeCell ref="D110:E110"/>
    <mergeCell ref="D111:E111"/>
    <mergeCell ref="D112:E112"/>
    <mergeCell ref="D114:E114"/>
    <mergeCell ref="D115:E115"/>
    <mergeCell ref="D116:E116"/>
    <mergeCell ref="D129:E129"/>
    <mergeCell ref="D130:E130"/>
    <mergeCell ref="D131:E131"/>
    <mergeCell ref="D132:E132"/>
    <mergeCell ref="D133:E133"/>
    <mergeCell ref="D134:E134"/>
    <mergeCell ref="D123:E123"/>
    <mergeCell ref="D124:E124"/>
    <mergeCell ref="D125:E125"/>
    <mergeCell ref="D126:E126"/>
    <mergeCell ref="D127:E127"/>
    <mergeCell ref="D128:E128"/>
    <mergeCell ref="D142:E142"/>
    <mergeCell ref="D143:E143"/>
    <mergeCell ref="D144:E144"/>
    <mergeCell ref="D145:E145"/>
    <mergeCell ref="D146:E146"/>
    <mergeCell ref="D148:E148"/>
    <mergeCell ref="D135:E135"/>
    <mergeCell ref="D136:E136"/>
    <mergeCell ref="D137:E137"/>
    <mergeCell ref="D138:E138"/>
    <mergeCell ref="D139:E139"/>
    <mergeCell ref="D140:E140"/>
    <mergeCell ref="D157:E157"/>
    <mergeCell ref="D158:E158"/>
    <mergeCell ref="D159:E159"/>
    <mergeCell ref="D160:E160"/>
    <mergeCell ref="D161:E161"/>
    <mergeCell ref="D162:E162"/>
    <mergeCell ref="D149:E149"/>
    <mergeCell ref="D150:E150"/>
    <mergeCell ref="D152:E152"/>
    <mergeCell ref="D154:E154"/>
    <mergeCell ref="D155:E155"/>
    <mergeCell ref="D156:E156"/>
    <mergeCell ref="D170:E170"/>
    <mergeCell ref="D172:E172"/>
    <mergeCell ref="D174:E174"/>
    <mergeCell ref="D175:E175"/>
    <mergeCell ref="D176:E176"/>
    <mergeCell ref="D177:E177"/>
    <mergeCell ref="D163:E163"/>
    <mergeCell ref="D165:E165"/>
    <mergeCell ref="D166:E166"/>
    <mergeCell ref="D167:E167"/>
    <mergeCell ref="D168:E168"/>
    <mergeCell ref="D169:E169"/>
    <mergeCell ref="D193:E193"/>
    <mergeCell ref="D194:E194"/>
    <mergeCell ref="D185:E185"/>
    <mergeCell ref="D187:E187"/>
    <mergeCell ref="D188:E188"/>
    <mergeCell ref="D189:E189"/>
    <mergeCell ref="D190:E190"/>
    <mergeCell ref="D191:E191"/>
    <mergeCell ref="D178:E178"/>
    <mergeCell ref="D179:E179"/>
    <mergeCell ref="D180:E180"/>
    <mergeCell ref="D181:E181"/>
    <mergeCell ref="D182:E182"/>
    <mergeCell ref="D183:E183"/>
  </mergeCells>
  <hyperlinks>
    <hyperlink ref="B1:C1" location="A2:A2" tooltip="Klikni na prechod ku Kryciemu listu..." display="Krycí list rozpočtu" xr:uid="{00000000-0004-0000-0E00-000000000000}"/>
    <hyperlink ref="E1:F1" location="A54:A54" tooltip="Klikni na prechod ku rekapitulácii..." display="Rekapitulácia rozpočtu" xr:uid="{00000000-0004-0000-0E00-000001000000}"/>
    <hyperlink ref="H1:I1" location="B89:B89" tooltip="Klikni na prechod ku Rozpočet..." display="Rozpočet" xr:uid="{00000000-0004-0000-0E00-0000020000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ZŠ Medzilaborecká 112020 korekcie / SO03 Elektroinštalácie</oddHeader>
    <oddFooter>&amp;RStrana &amp;P z &amp;N    &amp;L&amp;7Spracované systémom Systematic® Kalkulus, tel.: 051 77 10 585</oddFooter>
  </headerFooter>
  <rowBreaks count="2" manualBreakCount="2">
    <brk id="40" max="16383" man="1"/>
    <brk id="7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168"/>
  <sheetViews>
    <sheetView workbookViewId="0">
      <pane ySplit="1" topLeftCell="A100" activePane="bottomLeft" state="frozen"/>
      <selection pane="bottomLeft" activeCell="A79" sqref="A79:XFD79"/>
    </sheetView>
  </sheetViews>
  <sheetFormatPr defaultColWidth="0" defaultRowHeight="15" x14ac:dyDescent="0.25"/>
  <cols>
    <col min="1" max="1" width="1.7109375" style="1" customWidth="1"/>
    <col min="2" max="2" width="4.7109375" style="1" customWidth="1"/>
    <col min="3" max="3" width="12.7109375" style="1" customWidth="1"/>
    <col min="4" max="5" width="22.7109375" style="1" customWidth="1"/>
    <col min="6" max="7" width="9.7109375" style="1" customWidth="1"/>
    <col min="8" max="9" width="12.7109375" style="1" customWidth="1"/>
    <col min="10" max="10" width="10.7109375" style="1" hidden="1" customWidth="1"/>
    <col min="11" max="15" width="0" style="1" hidden="1" customWidth="1"/>
    <col min="16" max="16" width="9.7109375" style="1" customWidth="1"/>
    <col min="17" max="18" width="0" style="1" hidden="1" customWidth="1"/>
    <col min="19" max="19" width="7.7109375" style="1" customWidth="1"/>
    <col min="20" max="21" width="0" style="1" hidden="1" customWidth="1"/>
    <col min="22" max="22" width="7.7109375" style="1" customWidth="1"/>
    <col min="23" max="23" width="2.7109375" style="1" customWidth="1"/>
    <col min="24" max="26" width="0" style="1" hidden="1" customWidth="1"/>
    <col min="27" max="27" width="9.140625" style="1" hidden="1" customWidth="1"/>
  </cols>
  <sheetData>
    <row r="1" spans="1:23" ht="35.1" customHeight="1" x14ac:dyDescent="0.25">
      <c r="A1"/>
      <c r="B1" s="2" t="s">
        <v>36</v>
      </c>
      <c r="C1" s="2"/>
      <c r="D1"/>
      <c r="E1" s="2" t="s">
        <v>0</v>
      </c>
      <c r="F1" s="2"/>
      <c r="G1"/>
      <c r="H1" s="2" t="s">
        <v>108</v>
      </c>
      <c r="I1" s="2"/>
      <c r="J1"/>
      <c r="K1"/>
      <c r="L1"/>
      <c r="M1"/>
      <c r="N1"/>
      <c r="O1"/>
      <c r="P1"/>
      <c r="Q1"/>
      <c r="R1"/>
      <c r="S1"/>
      <c r="T1"/>
      <c r="U1"/>
      <c r="V1"/>
      <c r="W1">
        <v>30.126000000000001</v>
      </c>
    </row>
    <row r="2" spans="1:23" ht="35.1" customHeight="1" x14ac:dyDescent="0.25">
      <c r="A2"/>
      <c r="B2" s="2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</row>
    <row r="3" spans="1:23" ht="18" customHeight="1" x14ac:dyDescent="0.25">
      <c r="A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/>
    </row>
    <row r="4" spans="1:23" ht="18" customHeight="1" x14ac:dyDescent="0.25">
      <c r="A4"/>
      <c r="B4" t="s">
        <v>2198</v>
      </c>
      <c r="C4"/>
      <c r="D4"/>
      <c r="E4"/>
      <c r="F4" t="s">
        <v>39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8" customHeight="1" x14ac:dyDescent="0.25">
      <c r="A5"/>
      <c r="B5"/>
      <c r="C5"/>
      <c r="D5"/>
      <c r="E5"/>
      <c r="F5" t="s">
        <v>40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8" customHeight="1" x14ac:dyDescent="0.25">
      <c r="A6"/>
      <c r="B6" t="s">
        <v>41</v>
      </c>
      <c r="C6"/>
      <c r="D6" t="s">
        <v>42</v>
      </c>
      <c r="E6"/>
      <c r="F6" t="s">
        <v>43</v>
      </c>
      <c r="G6" t="s">
        <v>44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20.100000000000001" customHeight="1" x14ac:dyDescent="0.25">
      <c r="A7"/>
      <c r="B7" s="2" t="s">
        <v>45</v>
      </c>
      <c r="C7" s="2"/>
      <c r="D7" s="2"/>
      <c r="E7" s="2"/>
      <c r="F7" s="2"/>
      <c r="G7" s="2"/>
      <c r="H7" s="2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8" customHeight="1" x14ac:dyDescent="0.25">
      <c r="A8"/>
      <c r="B8" t="s">
        <v>48</v>
      </c>
      <c r="C8"/>
      <c r="D8"/>
      <c r="E8"/>
      <c r="F8" t="s">
        <v>49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20.100000000000001" customHeight="1" x14ac:dyDescent="0.25">
      <c r="A9"/>
      <c r="B9" s="2" t="s">
        <v>46</v>
      </c>
      <c r="C9" s="2"/>
      <c r="D9" s="2"/>
      <c r="E9" s="2"/>
      <c r="F9" s="2"/>
      <c r="G9" s="2"/>
      <c r="H9" s="2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8" customHeight="1" x14ac:dyDescent="0.25">
      <c r="A10"/>
      <c r="B10" t="s">
        <v>51</v>
      </c>
      <c r="C10"/>
      <c r="D10"/>
      <c r="E10"/>
      <c r="F10" t="s">
        <v>52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0.100000000000001" customHeight="1" x14ac:dyDescent="0.25">
      <c r="A11"/>
      <c r="B11" s="2" t="s">
        <v>47</v>
      </c>
      <c r="C11" s="2"/>
      <c r="D11" s="2"/>
      <c r="E11" s="2"/>
      <c r="F11" s="2"/>
      <c r="G11" s="2"/>
      <c r="H11" s="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8" customHeight="1" x14ac:dyDescent="0.25">
      <c r="A12"/>
      <c r="B12" t="s">
        <v>50</v>
      </c>
      <c r="C12"/>
      <c r="D12"/>
      <c r="E12"/>
      <c r="F12" t="s">
        <v>49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8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8" customHeight="1" x14ac:dyDescent="0.25">
      <c r="A14"/>
      <c r="B14" t="s">
        <v>6</v>
      </c>
      <c r="C14" t="s">
        <v>74</v>
      </c>
      <c r="D14" t="s">
        <v>75</v>
      </c>
      <c r="E14" t="s">
        <v>76</v>
      </c>
      <c r="F14" s="2" t="s">
        <v>58</v>
      </c>
      <c r="G14" s="2"/>
      <c r="H14" s="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8" customHeight="1" x14ac:dyDescent="0.25">
      <c r="A15"/>
      <c r="B15" t="s">
        <v>53</v>
      </c>
      <c r="C15">
        <f>'SO 7444'!E63</f>
        <v>0</v>
      </c>
      <c r="D15">
        <f>'SO 7444'!F63</f>
        <v>0</v>
      </c>
      <c r="E15">
        <f>'SO 7444'!G63</f>
        <v>0</v>
      </c>
      <c r="F15" s="2" t="s">
        <v>59</v>
      </c>
      <c r="G15" s="2"/>
      <c r="H15" s="2"/>
      <c r="I15"/>
      <c r="J15"/>
      <c r="K15"/>
      <c r="L15"/>
      <c r="M15"/>
      <c r="N15"/>
      <c r="O15"/>
      <c r="P15">
        <v>0</v>
      </c>
      <c r="Q15"/>
      <c r="R15"/>
      <c r="S15"/>
      <c r="T15"/>
      <c r="U15"/>
      <c r="V15"/>
      <c r="W15"/>
    </row>
    <row r="16" spans="1:23" ht="18" customHeight="1" x14ac:dyDescent="0.25">
      <c r="A16"/>
      <c r="B16" t="s">
        <v>54</v>
      </c>
      <c r="C16"/>
      <c r="D16"/>
      <c r="E16"/>
      <c r="F16" s="2" t="s">
        <v>60</v>
      </c>
      <c r="G16" s="2"/>
      <c r="H16" s="2"/>
      <c r="I16"/>
      <c r="J16"/>
      <c r="K16"/>
      <c r="L16"/>
      <c r="M16"/>
      <c r="N16"/>
      <c r="O16"/>
      <c r="P16">
        <f>(SUM(Z80:Z167))</f>
        <v>0</v>
      </c>
      <c r="Q16"/>
      <c r="R16"/>
      <c r="S16"/>
      <c r="T16"/>
      <c r="U16"/>
      <c r="V16"/>
      <c r="W16"/>
    </row>
    <row r="17" spans="1:26" ht="18" customHeight="1" x14ac:dyDescent="0.25">
      <c r="A17"/>
      <c r="B17" t="s">
        <v>55</v>
      </c>
      <c r="C17"/>
      <c r="D17"/>
      <c r="E17"/>
      <c r="F17" s="2" t="s">
        <v>61</v>
      </c>
      <c r="G17" s="2"/>
      <c r="H17" s="2"/>
      <c r="I17"/>
      <c r="J17"/>
      <c r="K17"/>
      <c r="L17"/>
      <c r="M17"/>
      <c r="N17"/>
      <c r="O17"/>
      <c r="P17">
        <v>0</v>
      </c>
      <c r="Q17"/>
      <c r="R17"/>
      <c r="S17"/>
      <c r="T17"/>
      <c r="U17"/>
      <c r="V17"/>
      <c r="W17"/>
    </row>
    <row r="18" spans="1:26" ht="18" customHeight="1" x14ac:dyDescent="0.25">
      <c r="A18"/>
      <c r="B18" t="s">
        <v>56</v>
      </c>
      <c r="C18"/>
      <c r="D18"/>
      <c r="E18"/>
      <c r="F18" s="2"/>
      <c r="G18" s="2"/>
      <c r="H18" s="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6" ht="18" customHeight="1" x14ac:dyDescent="0.25">
      <c r="A19"/>
      <c r="B19" t="s">
        <v>57</v>
      </c>
      <c r="C19"/>
      <c r="D19"/>
      <c r="E19">
        <f>SUM(E15:E18)</f>
        <v>0</v>
      </c>
      <c r="F19" s="2" t="s">
        <v>57</v>
      </c>
      <c r="G19" s="2"/>
      <c r="H19" s="2"/>
      <c r="I19"/>
      <c r="J19"/>
      <c r="K19"/>
      <c r="L19"/>
      <c r="M19"/>
      <c r="N19"/>
      <c r="O19"/>
      <c r="P19">
        <f>SUM(P15:P18)</f>
        <v>0</v>
      </c>
      <c r="Q19"/>
      <c r="R19"/>
      <c r="S19"/>
      <c r="T19"/>
      <c r="U19"/>
      <c r="V19"/>
      <c r="W19"/>
    </row>
    <row r="20" spans="1:26" ht="18" customHeight="1" x14ac:dyDescent="0.25">
      <c r="A20"/>
      <c r="B20" t="s">
        <v>67</v>
      </c>
      <c r="C20"/>
      <c r="D20"/>
      <c r="E20"/>
      <c r="F20" s="2" t="s">
        <v>67</v>
      </c>
      <c r="G20" s="2"/>
      <c r="H20" s="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6" ht="18" customHeight="1" x14ac:dyDescent="0.25">
      <c r="A21"/>
      <c r="B21" t="s">
        <v>68</v>
      </c>
      <c r="C21"/>
      <c r="D21"/>
      <c r="E21">
        <f>((E15*U22*0)+(E16*V22*0)+(E17*W22*0))/100</f>
        <v>0</v>
      </c>
      <c r="F21" s="2" t="s">
        <v>71</v>
      </c>
      <c r="G21" s="2"/>
      <c r="H21" s="2"/>
      <c r="I21"/>
      <c r="J21"/>
      <c r="K21"/>
      <c r="L21"/>
      <c r="M21"/>
      <c r="N21"/>
      <c r="O21"/>
      <c r="P21">
        <f>((E15*X22*0)+(E16*Y22*0)+(E17*Z22*0))/100</f>
        <v>0</v>
      </c>
      <c r="Q21"/>
      <c r="R21"/>
      <c r="S21"/>
      <c r="T21"/>
      <c r="U21"/>
      <c r="V21"/>
      <c r="W21"/>
    </row>
    <row r="22" spans="1:26" ht="18" customHeight="1" x14ac:dyDescent="0.25">
      <c r="A22"/>
      <c r="B22" t="s">
        <v>69</v>
      </c>
      <c r="C22"/>
      <c r="D22"/>
      <c r="E22">
        <f>((E15*U23*0)+(E16*V23*0)+(E17*W23*0))/100</f>
        <v>0</v>
      </c>
      <c r="F22" s="2" t="s">
        <v>72</v>
      </c>
      <c r="G22" s="2"/>
      <c r="H22" s="2"/>
      <c r="I22"/>
      <c r="J22"/>
      <c r="K22"/>
      <c r="L22"/>
      <c r="M22"/>
      <c r="N22"/>
      <c r="O22"/>
      <c r="P22">
        <f>((E15*X23*0)+(E16*Y23*0)+(E17*Z23*0))/100</f>
        <v>0</v>
      </c>
      <c r="Q22"/>
      <c r="R22"/>
      <c r="S22"/>
      <c r="T22"/>
      <c r="U22">
        <v>1</v>
      </c>
      <c r="V22">
        <v>1</v>
      </c>
      <c r="W22">
        <v>1</v>
      </c>
      <c r="X22" s="1">
        <v>1</v>
      </c>
      <c r="Y22" s="1">
        <v>1</v>
      </c>
      <c r="Z22" s="1">
        <v>1</v>
      </c>
    </row>
    <row r="23" spans="1:26" ht="18" customHeight="1" x14ac:dyDescent="0.25">
      <c r="A23"/>
      <c r="B23" t="s">
        <v>70</v>
      </c>
      <c r="C23"/>
      <c r="D23"/>
      <c r="E23">
        <f>((E15*U24*0)+(E16*V24*0)+(E17*W24*0))/100</f>
        <v>0</v>
      </c>
      <c r="F23" s="2" t="s">
        <v>73</v>
      </c>
      <c r="G23" s="2"/>
      <c r="H23" s="2"/>
      <c r="I23"/>
      <c r="J23"/>
      <c r="K23"/>
      <c r="L23"/>
      <c r="M23"/>
      <c r="N23"/>
      <c r="O23"/>
      <c r="P23">
        <f>((E15*X24*0)+(E16*Y24*0)+(E17*Z24*0))/100</f>
        <v>0</v>
      </c>
      <c r="Q23"/>
      <c r="R23"/>
      <c r="S23"/>
      <c r="T23"/>
      <c r="U23">
        <v>1</v>
      </c>
      <c r="V23">
        <v>1</v>
      </c>
      <c r="W23">
        <v>0</v>
      </c>
      <c r="X23" s="1">
        <v>1</v>
      </c>
      <c r="Y23" s="1">
        <v>1</v>
      </c>
      <c r="Z23" s="1">
        <v>1</v>
      </c>
    </row>
    <row r="24" spans="1:26" ht="18" customHeight="1" x14ac:dyDescent="0.25">
      <c r="A24"/>
      <c r="B24"/>
      <c r="C24"/>
      <c r="D24"/>
      <c r="E24"/>
      <c r="F24" s="2"/>
      <c r="G24" s="2"/>
      <c r="H24" s="2"/>
      <c r="I24"/>
      <c r="J24"/>
      <c r="K24"/>
      <c r="L24"/>
      <c r="M24"/>
      <c r="N24"/>
      <c r="O24"/>
      <c r="P24"/>
      <c r="Q24"/>
      <c r="R24"/>
      <c r="S24"/>
      <c r="T24"/>
      <c r="U24">
        <v>1</v>
      </c>
      <c r="V24">
        <v>1</v>
      </c>
      <c r="W24">
        <v>1</v>
      </c>
      <c r="X24" s="1">
        <v>1</v>
      </c>
      <c r="Y24" s="1">
        <v>1</v>
      </c>
      <c r="Z24" s="1">
        <v>0</v>
      </c>
    </row>
    <row r="25" spans="1:26" ht="18" customHeight="1" x14ac:dyDescent="0.25">
      <c r="A25"/>
      <c r="B25"/>
      <c r="C25"/>
      <c r="D25"/>
      <c r="E25"/>
      <c r="F25" s="2" t="s">
        <v>57</v>
      </c>
      <c r="G25" s="2"/>
      <c r="H25" s="2"/>
      <c r="I25"/>
      <c r="J25"/>
      <c r="K25"/>
      <c r="L25"/>
      <c r="M25"/>
      <c r="N25"/>
      <c r="O25"/>
      <c r="P25">
        <f>SUM(E21:E24)+SUM(P21:P24)</f>
        <v>0</v>
      </c>
      <c r="Q25"/>
      <c r="R25"/>
      <c r="S25"/>
      <c r="T25"/>
      <c r="U25"/>
      <c r="V25"/>
      <c r="W25"/>
    </row>
    <row r="26" spans="1:26" ht="18" customHeight="1" x14ac:dyDescent="0.25">
      <c r="A26"/>
      <c r="B26" t="s">
        <v>79</v>
      </c>
      <c r="C26"/>
      <c r="D26"/>
      <c r="E26"/>
      <c r="F26" s="2" t="s">
        <v>62</v>
      </c>
      <c r="G26" s="2"/>
      <c r="H26" s="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6" ht="18" customHeight="1" x14ac:dyDescent="0.25">
      <c r="A27"/>
      <c r="B27"/>
      <c r="C27"/>
      <c r="D27"/>
      <c r="E27"/>
      <c r="F27" s="2" t="s">
        <v>63</v>
      </c>
      <c r="G27" s="2"/>
      <c r="H27" s="2"/>
      <c r="I27"/>
      <c r="J27"/>
      <c r="K27"/>
      <c r="L27"/>
      <c r="M27"/>
      <c r="N27"/>
      <c r="O27"/>
      <c r="P27">
        <f>E19+P19+E25+P25</f>
        <v>0</v>
      </c>
      <c r="Q27"/>
      <c r="R27"/>
      <c r="S27"/>
      <c r="T27"/>
      <c r="U27"/>
      <c r="V27"/>
      <c r="W27"/>
    </row>
    <row r="28" spans="1:26" ht="18" customHeight="1" x14ac:dyDescent="0.25">
      <c r="A28"/>
      <c r="B28"/>
      <c r="C28"/>
      <c r="D28"/>
      <c r="E28"/>
      <c r="F28" s="2" t="s">
        <v>64</v>
      </c>
      <c r="G28" s="2"/>
      <c r="H28">
        <f>P27-SUM('SO 7444'!K80:'SO 7444'!K167)</f>
        <v>0</v>
      </c>
      <c r="I28"/>
      <c r="J28"/>
      <c r="K28"/>
      <c r="L28"/>
      <c r="M28"/>
      <c r="N28"/>
      <c r="O28"/>
      <c r="P28">
        <f>ROUND(((ROUND(H28,2)*20)*1/100),2)</f>
        <v>0</v>
      </c>
      <c r="Q28"/>
      <c r="R28"/>
      <c r="S28"/>
      <c r="T28"/>
      <c r="U28"/>
      <c r="V28"/>
      <c r="W28"/>
    </row>
    <row r="29" spans="1:26" ht="18" customHeight="1" x14ac:dyDescent="0.25">
      <c r="A29"/>
      <c r="B29"/>
      <c r="C29"/>
      <c r="D29"/>
      <c r="E29"/>
      <c r="F29" s="2" t="s">
        <v>65</v>
      </c>
      <c r="G29" s="2"/>
      <c r="H29">
        <f>SUM('SO 7444'!K80:'SO 7444'!K167)</f>
        <v>0</v>
      </c>
      <c r="I29"/>
      <c r="J29"/>
      <c r="K29"/>
      <c r="L29"/>
      <c r="M29"/>
      <c r="N29"/>
      <c r="O29"/>
      <c r="P29">
        <f>ROUND(((ROUND(H29,2)*0)/100),2)</f>
        <v>0</v>
      </c>
      <c r="Q29"/>
      <c r="R29"/>
      <c r="S29"/>
      <c r="T29"/>
      <c r="U29"/>
      <c r="V29"/>
      <c r="W29"/>
    </row>
    <row r="30" spans="1:26" ht="18" customHeight="1" x14ac:dyDescent="0.25">
      <c r="A30"/>
      <c r="B30"/>
      <c r="C30"/>
      <c r="D30"/>
      <c r="E30"/>
      <c r="F30" s="2" t="s">
        <v>66</v>
      </c>
      <c r="G30" s="2"/>
      <c r="H30"/>
      <c r="I30"/>
      <c r="J30"/>
      <c r="K30"/>
      <c r="L30"/>
      <c r="M30"/>
      <c r="N30"/>
      <c r="O30"/>
      <c r="P30">
        <f>SUM(P27:P29)</f>
        <v>0</v>
      </c>
      <c r="Q30"/>
      <c r="R30"/>
      <c r="S30"/>
      <c r="T30"/>
      <c r="U30"/>
      <c r="V30"/>
      <c r="W30"/>
    </row>
    <row r="31" spans="1:26" ht="18" customHeight="1" x14ac:dyDescent="0.25">
      <c r="A31"/>
      <c r="B31"/>
      <c r="C31"/>
      <c r="D31"/>
      <c r="E31"/>
      <c r="F31" s="2"/>
      <c r="G31" s="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6" ht="18" customHeight="1" x14ac:dyDescent="0.25">
      <c r="A32"/>
      <c r="B32" t="s">
        <v>77</v>
      </c>
      <c r="C32"/>
      <c r="D32"/>
      <c r="E32" t="s">
        <v>78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8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8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8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8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35.1" customHeight="1" x14ac:dyDescent="0.25">
      <c r="A44"/>
      <c r="B44" s="2" t="s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/>
    </row>
    <row r="45" spans="1:2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20.100000000000001" customHeight="1" x14ac:dyDescent="0.25">
      <c r="A46"/>
      <c r="B46" s="2" t="s">
        <v>45</v>
      </c>
      <c r="C46" s="2"/>
      <c r="D46" s="2"/>
      <c r="E46" s="2"/>
      <c r="F46" s="2" t="s">
        <v>42</v>
      </c>
      <c r="G46" s="2"/>
      <c r="H46" s="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20.100000000000001" customHeight="1" x14ac:dyDescent="0.25">
      <c r="A47"/>
      <c r="B47" s="2" t="s">
        <v>46</v>
      </c>
      <c r="C47" s="2"/>
      <c r="D47" s="2"/>
      <c r="E47" s="2"/>
      <c r="F47" s="2" t="s">
        <v>40</v>
      </c>
      <c r="G47" s="2"/>
      <c r="H47" s="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20.100000000000001" customHeight="1" x14ac:dyDescent="0.25">
      <c r="A48"/>
      <c r="B48" s="2" t="s">
        <v>47</v>
      </c>
      <c r="C48" s="2"/>
      <c r="D48" s="2"/>
      <c r="E48" s="2"/>
      <c r="F48" s="2" t="s">
        <v>83</v>
      </c>
      <c r="G48" s="2"/>
      <c r="H48" s="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6" ht="30" customHeight="1" x14ac:dyDescent="0.25">
      <c r="A49"/>
      <c r="B49" s="2" t="s">
        <v>1</v>
      </c>
      <c r="C49" s="2"/>
      <c r="D49" s="2"/>
      <c r="E49" s="2"/>
      <c r="F49" s="2"/>
      <c r="G49" s="2"/>
      <c r="H49" s="2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6" x14ac:dyDescent="0.25">
      <c r="A50"/>
      <c r="B50" t="s">
        <v>2198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6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6" x14ac:dyDescent="0.25">
      <c r="A53"/>
      <c r="B53" t="s">
        <v>84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6" x14ac:dyDescent="0.25">
      <c r="A54"/>
      <c r="B54" s="2" t="s">
        <v>80</v>
      </c>
      <c r="C54" s="2"/>
      <c r="D54"/>
      <c r="E54" t="s">
        <v>74</v>
      </c>
      <c r="F54" t="s">
        <v>75</v>
      </c>
      <c r="G54" t="s">
        <v>57</v>
      </c>
      <c r="H54" t="s">
        <v>81</v>
      </c>
      <c r="I54" t="s">
        <v>82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6" x14ac:dyDescent="0.25">
      <c r="A55"/>
      <c r="B55" s="2" t="s">
        <v>85</v>
      </c>
      <c r="C55" s="2"/>
      <c r="D55" s="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 s="2" t="s">
        <v>86</v>
      </c>
      <c r="C56" s="2"/>
      <c r="D56" s="2"/>
      <c r="E56">
        <f>'SO 7444'!L99</f>
        <v>0</v>
      </c>
      <c r="F56">
        <f>'SO 7444'!M99</f>
        <v>0</v>
      </c>
      <c r="G56">
        <f>'SO 7444'!I99</f>
        <v>0</v>
      </c>
      <c r="H56">
        <f>'SO 7444'!S99</f>
        <v>0.23</v>
      </c>
      <c r="I56">
        <f>'SO 7444'!V99</f>
        <v>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 s="2" t="s">
        <v>87</v>
      </c>
      <c r="C57" s="2"/>
      <c r="D57" s="2"/>
      <c r="E57">
        <f>'SO 7444'!L106</f>
        <v>0</v>
      </c>
      <c r="F57">
        <f>'SO 7444'!M106</f>
        <v>0</v>
      </c>
      <c r="G57">
        <f>'SO 7444'!I106</f>
        <v>0</v>
      </c>
      <c r="H57">
        <f>'SO 7444'!S106</f>
        <v>5.54</v>
      </c>
      <c r="I57">
        <f>'SO 7444'!V106</f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 s="2" t="s">
        <v>89</v>
      </c>
      <c r="C58" s="2"/>
      <c r="D58" s="2"/>
      <c r="E58">
        <f>'SO 7444'!L110</f>
        <v>0</v>
      </c>
      <c r="F58">
        <f>'SO 7444'!M110</f>
        <v>0</v>
      </c>
      <c r="G58">
        <f>'SO 7444'!I110</f>
        <v>0</v>
      </c>
      <c r="H58">
        <f>'SO 7444'!S110</f>
        <v>0.74</v>
      </c>
      <c r="I58">
        <f>'SO 7444'!V110</f>
        <v>0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A59"/>
      <c r="B59" s="2" t="s">
        <v>2199</v>
      </c>
      <c r="C59" s="2"/>
      <c r="D59" s="2"/>
      <c r="E59">
        <f>'SO 7444'!L122</f>
        <v>0</v>
      </c>
      <c r="F59">
        <f>'SO 7444'!M122</f>
        <v>0</v>
      </c>
      <c r="G59">
        <f>'SO 7444'!I122</f>
        <v>0</v>
      </c>
      <c r="H59">
        <f>'SO 7444'!S122</f>
        <v>700.48</v>
      </c>
      <c r="I59">
        <f>'SO 7444'!V122</f>
        <v>0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 s="2" t="s">
        <v>755</v>
      </c>
      <c r="C60" s="2"/>
      <c r="D60" s="2"/>
      <c r="E60">
        <f>'SO 7444'!L131</f>
        <v>0</v>
      </c>
      <c r="F60">
        <f>'SO 7444'!M131</f>
        <v>0</v>
      </c>
      <c r="G60">
        <f>'SO 7444'!I131</f>
        <v>0</v>
      </c>
      <c r="H60">
        <f>'SO 7444'!S131</f>
        <v>1.89</v>
      </c>
      <c r="I60">
        <f>'SO 7444'!V131</f>
        <v>0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/>
      <c r="B61" s="2" t="s">
        <v>91</v>
      </c>
      <c r="C61" s="2"/>
      <c r="D61" s="2"/>
      <c r="E61">
        <f>'SO 7444'!L161</f>
        <v>0</v>
      </c>
      <c r="F61">
        <f>'SO 7444'!M161</f>
        <v>0</v>
      </c>
      <c r="G61">
        <f>'SO 7444'!I161</f>
        <v>0</v>
      </c>
      <c r="H61">
        <f>'SO 7444'!S161</f>
        <v>89.9</v>
      </c>
      <c r="I61">
        <f>'SO 7444'!V161</f>
        <v>0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/>
      <c r="B62" s="2" t="s">
        <v>92</v>
      </c>
      <c r="C62" s="2"/>
      <c r="D62" s="2"/>
      <c r="E62">
        <f>'SO 7444'!L165</f>
        <v>0</v>
      </c>
      <c r="F62">
        <f>'SO 7444'!M165</f>
        <v>0</v>
      </c>
      <c r="G62">
        <f>'SO 7444'!I165</f>
        <v>0</v>
      </c>
      <c r="H62">
        <f>'SO 7444'!S165</f>
        <v>0</v>
      </c>
      <c r="I62">
        <f>'SO 7444'!V165</f>
        <v>0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x14ac:dyDescent="0.25">
      <c r="A63"/>
      <c r="B63" s="2" t="s">
        <v>85</v>
      </c>
      <c r="C63" s="2"/>
      <c r="D63" s="2"/>
      <c r="E63">
        <f>'SO 7444'!L167</f>
        <v>0</v>
      </c>
      <c r="F63">
        <f>'SO 7444'!M167</f>
        <v>0</v>
      </c>
      <c r="G63">
        <f>'SO 7444'!I167</f>
        <v>0</v>
      </c>
      <c r="H63">
        <f>'SO 7444'!S167</f>
        <v>798.78</v>
      </c>
      <c r="I63">
        <f>'SO 7444'!V167</f>
        <v>0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V64"/>
      <c r="W64"/>
    </row>
    <row r="65" spans="1:26" x14ac:dyDescent="0.25">
      <c r="A65"/>
      <c r="B65" s="2" t="s">
        <v>107</v>
      </c>
      <c r="C65" s="2"/>
      <c r="D65" s="2"/>
      <c r="E65">
        <f>'SO 7444'!L168</f>
        <v>0</v>
      </c>
      <c r="F65">
        <f>'SO 7444'!M168</f>
        <v>0</v>
      </c>
      <c r="G65">
        <f>'SO 7444'!I168</f>
        <v>0</v>
      </c>
      <c r="H65">
        <f>'SO 7444'!S168</f>
        <v>798.78</v>
      </c>
      <c r="I65">
        <f>'SO 7444'!V168</f>
        <v>0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6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6" ht="35.1" customHeight="1" x14ac:dyDescent="0.25">
      <c r="A69"/>
      <c r="B69" s="2" t="s">
        <v>108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/>
    </row>
    <row r="70" spans="1:2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6" ht="20.100000000000001" customHeight="1" x14ac:dyDescent="0.25">
      <c r="A71"/>
      <c r="B71" s="2" t="s">
        <v>45</v>
      </c>
      <c r="C71" s="2"/>
      <c r="D71" s="2"/>
      <c r="E71" s="2"/>
      <c r="F71"/>
      <c r="G71"/>
      <c r="H71" t="s">
        <v>42</v>
      </c>
      <c r="I71" s="2"/>
      <c r="J71" s="2"/>
      <c r="K71" s="2"/>
      <c r="L71" s="2"/>
      <c r="M71" s="2"/>
      <c r="N71" s="2"/>
      <c r="O71" s="2"/>
      <c r="P71" s="2"/>
      <c r="Q71"/>
      <c r="R71"/>
      <c r="S71"/>
      <c r="T71"/>
      <c r="U71"/>
      <c r="V71"/>
      <c r="W71"/>
    </row>
    <row r="72" spans="1:26" ht="20.100000000000001" customHeight="1" x14ac:dyDescent="0.25">
      <c r="A72"/>
      <c r="B72" s="2" t="s">
        <v>46</v>
      </c>
      <c r="C72" s="2"/>
      <c r="D72" s="2"/>
      <c r="E72" s="2"/>
      <c r="F72"/>
      <c r="G72"/>
      <c r="H72" t="s">
        <v>119</v>
      </c>
      <c r="I72" t="s">
        <v>120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6" ht="20.100000000000001" customHeight="1" x14ac:dyDescent="0.25">
      <c r="A73"/>
      <c r="B73" s="2" t="s">
        <v>47</v>
      </c>
      <c r="C73" s="2"/>
      <c r="D73" s="2"/>
      <c r="E73" s="2"/>
      <c r="F73"/>
      <c r="G73"/>
      <c r="H73" t="s">
        <v>121</v>
      </c>
      <c r="I73" t="s">
        <v>44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6" ht="20.100000000000001" customHeight="1" x14ac:dyDescent="0.25">
      <c r="A74"/>
      <c r="B74" t="s">
        <v>122</v>
      </c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6" ht="20.100000000000001" customHeight="1" x14ac:dyDescent="0.25">
      <c r="A75"/>
      <c r="B75" t="s">
        <v>2198</v>
      </c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6" ht="20.100000000000001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6" ht="20.100000000000001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6" ht="20.100000000000001" customHeight="1" x14ac:dyDescent="0.25">
      <c r="A78"/>
      <c r="B78" t="s">
        <v>84</v>
      </c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6" x14ac:dyDescent="0.25">
      <c r="A79"/>
      <c r="B79" t="s">
        <v>109</v>
      </c>
      <c r="C79" t="s">
        <v>110</v>
      </c>
      <c r="D79" t="s">
        <v>111</v>
      </c>
      <c r="E79"/>
      <c r="F79" t="s">
        <v>112</v>
      </c>
      <c r="G79" t="s">
        <v>113</v>
      </c>
      <c r="H79" t="s">
        <v>114</v>
      </c>
      <c r="I79" t="s">
        <v>115</v>
      </c>
      <c r="J79"/>
      <c r="K79"/>
      <c r="L79"/>
      <c r="M79"/>
      <c r="N79"/>
      <c r="O79"/>
      <c r="P79" t="s">
        <v>116</v>
      </c>
      <c r="Q79"/>
      <c r="R79"/>
      <c r="S79" t="s">
        <v>117</v>
      </c>
      <c r="T79"/>
      <c r="U79"/>
      <c r="V79" t="s">
        <v>118</v>
      </c>
      <c r="W79"/>
    </row>
    <row r="80" spans="1:26" x14ac:dyDescent="0.25">
      <c r="A80"/>
      <c r="B80"/>
      <c r="C80"/>
      <c r="D80" s="2" t="s">
        <v>85</v>
      </c>
      <c r="E80" s="2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6" x14ac:dyDescent="0.25">
      <c r="A81"/>
      <c r="B81"/>
      <c r="C81">
        <v>1</v>
      </c>
      <c r="D81" s="2" t="s">
        <v>86</v>
      </c>
      <c r="E81" s="2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26" ht="35.1" customHeight="1" x14ac:dyDescent="0.25">
      <c r="A82"/>
      <c r="B82"/>
      <c r="C82" t="s">
        <v>2200</v>
      </c>
      <c r="D82" s="2" t="s">
        <v>2201</v>
      </c>
      <c r="E82" s="2"/>
      <c r="F82" t="s">
        <v>125</v>
      </c>
      <c r="G82">
        <v>41</v>
      </c>
      <c r="H82">
        <v>0</v>
      </c>
      <c r="I82">
        <f t="shared" ref="I82:I98" si="0">ROUND(G82*(H82),2)</f>
        <v>0</v>
      </c>
      <c r="J82">
        <f t="shared" ref="J82:J98" si="1">ROUND(G82*(N82),2)</f>
        <v>0</v>
      </c>
      <c r="K82">
        <f t="shared" ref="K82:K98" si="2">ROUND(G82*(O82),2)</f>
        <v>0</v>
      </c>
      <c r="L82">
        <f t="shared" ref="L82:L98" si="3">ROUND(G82*(H82),2)</f>
        <v>0</v>
      </c>
      <c r="M82"/>
      <c r="N82">
        <v>0</v>
      </c>
      <c r="O82"/>
      <c r="P82"/>
      <c r="Q82"/>
      <c r="R82"/>
      <c r="S82">
        <f t="shared" ref="S82:S98" si="4">ROUND(G82*(P82),3)</f>
        <v>0</v>
      </c>
      <c r="T82"/>
      <c r="U82"/>
      <c r="V82"/>
      <c r="W82"/>
      <c r="Z82" s="1">
        <f t="shared" ref="Z82:Z98" si="5">0.058844*POWER(I82,0.952797)</f>
        <v>0</v>
      </c>
    </row>
    <row r="83" spans="1:26" ht="50.1" customHeight="1" x14ac:dyDescent="0.25">
      <c r="A83"/>
      <c r="B83"/>
      <c r="C83" t="s">
        <v>2202</v>
      </c>
      <c r="D83" s="2" t="s">
        <v>2203</v>
      </c>
      <c r="E83" s="2"/>
      <c r="F83" t="s">
        <v>125</v>
      </c>
      <c r="G83">
        <v>101.72</v>
      </c>
      <c r="H83">
        <v>0</v>
      </c>
      <c r="I83">
        <f t="shared" si="0"/>
        <v>0</v>
      </c>
      <c r="J83">
        <f t="shared" si="1"/>
        <v>0</v>
      </c>
      <c r="K83">
        <f t="shared" si="2"/>
        <v>0</v>
      </c>
      <c r="L83">
        <f t="shared" si="3"/>
        <v>0</v>
      </c>
      <c r="M83"/>
      <c r="N83">
        <v>0</v>
      </c>
      <c r="O83"/>
      <c r="P83"/>
      <c r="Q83"/>
      <c r="R83"/>
      <c r="S83">
        <f t="shared" si="4"/>
        <v>0</v>
      </c>
      <c r="T83"/>
      <c r="U83"/>
      <c r="V83"/>
      <c r="W83"/>
      <c r="Z83" s="1">
        <f t="shared" si="5"/>
        <v>0</v>
      </c>
    </row>
    <row r="84" spans="1:26" ht="50.1" customHeight="1" x14ac:dyDescent="0.25">
      <c r="A84"/>
      <c r="B84"/>
      <c r="C84" t="s">
        <v>2204</v>
      </c>
      <c r="D84" s="2" t="s">
        <v>2205</v>
      </c>
      <c r="E84" s="2"/>
      <c r="F84" t="s">
        <v>125</v>
      </c>
      <c r="G84">
        <v>101.72</v>
      </c>
      <c r="H84">
        <v>0</v>
      </c>
      <c r="I84">
        <f t="shared" si="0"/>
        <v>0</v>
      </c>
      <c r="J84">
        <f t="shared" si="1"/>
        <v>0</v>
      </c>
      <c r="K84">
        <f t="shared" si="2"/>
        <v>0</v>
      </c>
      <c r="L84">
        <f t="shared" si="3"/>
        <v>0</v>
      </c>
      <c r="M84"/>
      <c r="N84">
        <v>0</v>
      </c>
      <c r="O84"/>
      <c r="P84"/>
      <c r="Q84"/>
      <c r="R84"/>
      <c r="S84">
        <f t="shared" si="4"/>
        <v>0</v>
      </c>
      <c r="T84"/>
      <c r="U84"/>
      <c r="V84"/>
      <c r="W84"/>
      <c r="Z84" s="1">
        <f t="shared" si="5"/>
        <v>0</v>
      </c>
    </row>
    <row r="85" spans="1:26" ht="50.1" customHeight="1" x14ac:dyDescent="0.25">
      <c r="A85"/>
      <c r="B85"/>
      <c r="C85" t="s">
        <v>2206</v>
      </c>
      <c r="D85" s="2" t="s">
        <v>2207</v>
      </c>
      <c r="E85" s="2"/>
      <c r="F85" t="s">
        <v>125</v>
      </c>
      <c r="G85">
        <v>55.69</v>
      </c>
      <c r="H85">
        <v>0</v>
      </c>
      <c r="I85">
        <f t="shared" si="0"/>
        <v>0</v>
      </c>
      <c r="J85">
        <f t="shared" si="1"/>
        <v>0</v>
      </c>
      <c r="K85">
        <f t="shared" si="2"/>
        <v>0</v>
      </c>
      <c r="L85">
        <f t="shared" si="3"/>
        <v>0</v>
      </c>
      <c r="M85"/>
      <c r="N85">
        <v>0</v>
      </c>
      <c r="O85"/>
      <c r="P85"/>
      <c r="Q85"/>
      <c r="R85"/>
      <c r="S85">
        <f t="shared" si="4"/>
        <v>0</v>
      </c>
      <c r="T85"/>
      <c r="U85"/>
      <c r="V85"/>
      <c r="W85"/>
      <c r="Z85" s="1">
        <f t="shared" si="5"/>
        <v>0</v>
      </c>
    </row>
    <row r="86" spans="1:26" ht="35.1" customHeight="1" x14ac:dyDescent="0.25">
      <c r="A86"/>
      <c r="B86"/>
      <c r="C86" t="s">
        <v>2208</v>
      </c>
      <c r="D86" s="2" t="s">
        <v>2209</v>
      </c>
      <c r="E86" s="2"/>
      <c r="F86" t="s">
        <v>128</v>
      </c>
      <c r="G86">
        <v>146.00899999999999</v>
      </c>
      <c r="H86">
        <v>0</v>
      </c>
      <c r="I86">
        <f t="shared" si="0"/>
        <v>0</v>
      </c>
      <c r="J86">
        <f t="shared" si="1"/>
        <v>0</v>
      </c>
      <c r="K86">
        <f t="shared" si="2"/>
        <v>0</v>
      </c>
      <c r="L86">
        <f t="shared" si="3"/>
        <v>0</v>
      </c>
      <c r="M86"/>
      <c r="N86">
        <v>0</v>
      </c>
      <c r="O86"/>
      <c r="P86"/>
      <c r="Q86"/>
      <c r="R86"/>
      <c r="S86">
        <f t="shared" si="4"/>
        <v>0</v>
      </c>
      <c r="T86"/>
      <c r="U86"/>
      <c r="V86"/>
      <c r="W86"/>
      <c r="Z86" s="1">
        <f t="shared" si="5"/>
        <v>0</v>
      </c>
    </row>
    <row r="87" spans="1:26" ht="50.1" customHeight="1" x14ac:dyDescent="0.25">
      <c r="A87"/>
      <c r="B87"/>
      <c r="C87" t="s">
        <v>2210</v>
      </c>
      <c r="D87" s="2" t="s">
        <v>2211</v>
      </c>
      <c r="E87" s="2"/>
      <c r="F87" t="s">
        <v>128</v>
      </c>
      <c r="G87">
        <v>432.06</v>
      </c>
      <c r="H87">
        <v>0</v>
      </c>
      <c r="I87">
        <f t="shared" si="0"/>
        <v>0</v>
      </c>
      <c r="J87">
        <f t="shared" si="1"/>
        <v>0</v>
      </c>
      <c r="K87">
        <f t="shared" si="2"/>
        <v>0</v>
      </c>
      <c r="L87">
        <f t="shared" si="3"/>
        <v>0</v>
      </c>
      <c r="M87"/>
      <c r="N87">
        <v>0</v>
      </c>
      <c r="O87"/>
      <c r="P87"/>
      <c r="Q87"/>
      <c r="R87"/>
      <c r="S87">
        <f t="shared" si="4"/>
        <v>0</v>
      </c>
      <c r="T87"/>
      <c r="U87"/>
      <c r="V87"/>
      <c r="W87"/>
      <c r="Z87" s="1">
        <f t="shared" si="5"/>
        <v>0</v>
      </c>
    </row>
    <row r="88" spans="1:26" ht="50.1" customHeight="1" x14ac:dyDescent="0.25">
      <c r="A88"/>
      <c r="B88"/>
      <c r="C88" t="s">
        <v>2212</v>
      </c>
      <c r="D88" s="2" t="s">
        <v>2213</v>
      </c>
      <c r="E88" s="2"/>
      <c r="F88" t="s">
        <v>128</v>
      </c>
      <c r="G88">
        <v>432.06</v>
      </c>
      <c r="H88">
        <v>0</v>
      </c>
      <c r="I88">
        <f t="shared" si="0"/>
        <v>0</v>
      </c>
      <c r="J88">
        <f t="shared" si="1"/>
        <v>0</v>
      </c>
      <c r="K88">
        <f t="shared" si="2"/>
        <v>0</v>
      </c>
      <c r="L88">
        <f t="shared" si="3"/>
        <v>0</v>
      </c>
      <c r="M88"/>
      <c r="N88">
        <v>0</v>
      </c>
      <c r="O88"/>
      <c r="P88"/>
      <c r="Q88"/>
      <c r="R88"/>
      <c r="S88">
        <f t="shared" si="4"/>
        <v>0</v>
      </c>
      <c r="T88"/>
      <c r="U88"/>
      <c r="V88"/>
      <c r="W88"/>
      <c r="Z88" s="1">
        <f t="shared" si="5"/>
        <v>0</v>
      </c>
    </row>
    <row r="89" spans="1:26" ht="50.1" customHeight="1" x14ac:dyDescent="0.25">
      <c r="A89"/>
      <c r="B89"/>
      <c r="C89" t="s">
        <v>2214</v>
      </c>
      <c r="D89" s="2" t="s">
        <v>2215</v>
      </c>
      <c r="E89" s="2"/>
      <c r="F89" t="s">
        <v>128</v>
      </c>
      <c r="G89">
        <v>3.85</v>
      </c>
      <c r="H89">
        <v>0</v>
      </c>
      <c r="I89">
        <f t="shared" si="0"/>
        <v>0</v>
      </c>
      <c r="J89">
        <f t="shared" si="1"/>
        <v>0</v>
      </c>
      <c r="K89">
        <f t="shared" si="2"/>
        <v>0</v>
      </c>
      <c r="L89">
        <f t="shared" si="3"/>
        <v>0</v>
      </c>
      <c r="M89"/>
      <c r="N89">
        <v>0</v>
      </c>
      <c r="O89"/>
      <c r="P89"/>
      <c r="Q89"/>
      <c r="R89"/>
      <c r="S89">
        <f t="shared" si="4"/>
        <v>0</v>
      </c>
      <c r="T89"/>
      <c r="U89"/>
      <c r="V89"/>
      <c r="W89"/>
      <c r="Z89" s="1">
        <f t="shared" si="5"/>
        <v>0</v>
      </c>
    </row>
    <row r="90" spans="1:26" ht="50.1" customHeight="1" x14ac:dyDescent="0.25">
      <c r="A90"/>
      <c r="B90"/>
      <c r="C90" t="s">
        <v>135</v>
      </c>
      <c r="D90" s="2" t="s">
        <v>2215</v>
      </c>
      <c r="E90" s="2"/>
      <c r="F90" t="s">
        <v>128</v>
      </c>
      <c r="G90">
        <v>3.85</v>
      </c>
      <c r="H90">
        <v>0</v>
      </c>
      <c r="I90">
        <f t="shared" si="0"/>
        <v>0</v>
      </c>
      <c r="J90">
        <f t="shared" si="1"/>
        <v>0</v>
      </c>
      <c r="K90">
        <f t="shared" si="2"/>
        <v>0</v>
      </c>
      <c r="L90">
        <f t="shared" si="3"/>
        <v>0</v>
      </c>
      <c r="M90"/>
      <c r="N90">
        <v>0</v>
      </c>
      <c r="O90"/>
      <c r="P90"/>
      <c r="Q90"/>
      <c r="R90"/>
      <c r="S90">
        <f t="shared" si="4"/>
        <v>0</v>
      </c>
      <c r="T90"/>
      <c r="U90"/>
      <c r="V90"/>
      <c r="W90"/>
      <c r="Z90" s="1">
        <f t="shared" si="5"/>
        <v>0</v>
      </c>
    </row>
    <row r="91" spans="1:26" ht="50.1" customHeight="1" x14ac:dyDescent="0.25">
      <c r="A91"/>
      <c r="B91"/>
      <c r="C91" t="s">
        <v>1363</v>
      </c>
      <c r="D91" s="2" t="s">
        <v>2216</v>
      </c>
      <c r="E91" s="2"/>
      <c r="F91" t="s">
        <v>128</v>
      </c>
      <c r="G91">
        <v>435.91</v>
      </c>
      <c r="H91">
        <v>0</v>
      </c>
      <c r="I91">
        <f t="shared" si="0"/>
        <v>0</v>
      </c>
      <c r="J91">
        <f t="shared" si="1"/>
        <v>0</v>
      </c>
      <c r="K91">
        <f t="shared" si="2"/>
        <v>0</v>
      </c>
      <c r="L91">
        <f t="shared" si="3"/>
        <v>0</v>
      </c>
      <c r="M91"/>
      <c r="N91">
        <v>0</v>
      </c>
      <c r="O91"/>
      <c r="P91"/>
      <c r="Q91"/>
      <c r="R91"/>
      <c r="S91">
        <f t="shared" si="4"/>
        <v>0</v>
      </c>
      <c r="T91"/>
      <c r="U91"/>
      <c r="V91"/>
      <c r="W91"/>
      <c r="Z91" s="1">
        <f t="shared" si="5"/>
        <v>0</v>
      </c>
    </row>
    <row r="92" spans="1:26" ht="24.95" customHeight="1" x14ac:dyDescent="0.25">
      <c r="A92"/>
      <c r="B92"/>
      <c r="C92" t="s">
        <v>2217</v>
      </c>
      <c r="D92" s="2" t="s">
        <v>2218</v>
      </c>
      <c r="E92" s="2"/>
      <c r="F92" t="s">
        <v>128</v>
      </c>
      <c r="G92">
        <v>112.492</v>
      </c>
      <c r="H92">
        <v>0</v>
      </c>
      <c r="I92">
        <f t="shared" si="0"/>
        <v>0</v>
      </c>
      <c r="J92">
        <f t="shared" si="1"/>
        <v>0</v>
      </c>
      <c r="K92">
        <f t="shared" si="2"/>
        <v>0</v>
      </c>
      <c r="L92">
        <f t="shared" si="3"/>
        <v>0</v>
      </c>
      <c r="M92"/>
      <c r="N92">
        <v>0</v>
      </c>
      <c r="O92"/>
      <c r="P92"/>
      <c r="Q92"/>
      <c r="R92"/>
      <c r="S92">
        <f t="shared" si="4"/>
        <v>0</v>
      </c>
      <c r="T92"/>
      <c r="U92"/>
      <c r="V92"/>
      <c r="W92"/>
      <c r="Z92" s="1">
        <f t="shared" si="5"/>
        <v>0</v>
      </c>
    </row>
    <row r="93" spans="1:26" ht="50.1" customHeight="1" x14ac:dyDescent="0.25">
      <c r="A93"/>
      <c r="B93"/>
      <c r="C93" t="s">
        <v>2219</v>
      </c>
      <c r="D93" s="2" t="s">
        <v>2220</v>
      </c>
      <c r="E93" s="2"/>
      <c r="F93" t="s">
        <v>128</v>
      </c>
      <c r="G93">
        <v>2.21</v>
      </c>
      <c r="H93">
        <v>0</v>
      </c>
      <c r="I93">
        <f t="shared" si="0"/>
        <v>0</v>
      </c>
      <c r="J93">
        <f t="shared" si="1"/>
        <v>0</v>
      </c>
      <c r="K93">
        <f t="shared" si="2"/>
        <v>0</v>
      </c>
      <c r="L93">
        <f t="shared" si="3"/>
        <v>0</v>
      </c>
      <c r="M93"/>
      <c r="N93">
        <v>0</v>
      </c>
      <c r="O93"/>
      <c r="P93"/>
      <c r="Q93"/>
      <c r="R93"/>
      <c r="S93">
        <f t="shared" si="4"/>
        <v>0</v>
      </c>
      <c r="T93"/>
      <c r="U93"/>
      <c r="V93"/>
      <c r="W93"/>
      <c r="Z93" s="1">
        <f t="shared" si="5"/>
        <v>0</v>
      </c>
    </row>
    <row r="94" spans="1:26" ht="24.95" customHeight="1" x14ac:dyDescent="0.25">
      <c r="A94"/>
      <c r="B94"/>
      <c r="C94" t="s">
        <v>143</v>
      </c>
      <c r="D94" s="2" t="s">
        <v>144</v>
      </c>
      <c r="E94" s="2"/>
      <c r="F94" t="s">
        <v>128</v>
      </c>
      <c r="G94">
        <v>1132.53</v>
      </c>
      <c r="H94">
        <v>0</v>
      </c>
      <c r="I94">
        <f t="shared" si="0"/>
        <v>0</v>
      </c>
      <c r="J94">
        <f t="shared" si="1"/>
        <v>0</v>
      </c>
      <c r="K94">
        <f t="shared" si="2"/>
        <v>0</v>
      </c>
      <c r="L94">
        <f t="shared" si="3"/>
        <v>0</v>
      </c>
      <c r="M94"/>
      <c r="N94">
        <v>0</v>
      </c>
      <c r="O94"/>
      <c r="P94"/>
      <c r="Q94"/>
      <c r="R94"/>
      <c r="S94">
        <f t="shared" si="4"/>
        <v>0</v>
      </c>
      <c r="T94"/>
      <c r="U94"/>
      <c r="V94"/>
      <c r="W94"/>
      <c r="Z94" s="1">
        <f t="shared" si="5"/>
        <v>0</v>
      </c>
    </row>
    <row r="95" spans="1:26" ht="24.95" customHeight="1" x14ac:dyDescent="0.25">
      <c r="A95"/>
      <c r="B95"/>
      <c r="C95" t="s">
        <v>2221</v>
      </c>
      <c r="D95" s="2" t="s">
        <v>2222</v>
      </c>
      <c r="E95" s="2"/>
      <c r="F95" t="s">
        <v>125</v>
      </c>
      <c r="G95">
        <v>335.17</v>
      </c>
      <c r="H95">
        <v>0</v>
      </c>
      <c r="I95">
        <f t="shared" si="0"/>
        <v>0</v>
      </c>
      <c r="J95">
        <f t="shared" si="1"/>
        <v>0</v>
      </c>
      <c r="K95">
        <f t="shared" si="2"/>
        <v>0</v>
      </c>
      <c r="L95">
        <f t="shared" si="3"/>
        <v>0</v>
      </c>
      <c r="M95"/>
      <c r="N95">
        <v>0</v>
      </c>
      <c r="O95"/>
      <c r="P95"/>
      <c r="Q95"/>
      <c r="R95"/>
      <c r="S95">
        <f t="shared" si="4"/>
        <v>0</v>
      </c>
      <c r="T95"/>
      <c r="U95"/>
      <c r="V95"/>
      <c r="W95"/>
      <c r="Z95" s="1">
        <f t="shared" si="5"/>
        <v>0</v>
      </c>
    </row>
    <row r="96" spans="1:26" ht="24.95" customHeight="1" x14ac:dyDescent="0.25">
      <c r="A96"/>
      <c r="B96"/>
      <c r="C96" t="s">
        <v>2223</v>
      </c>
      <c r="D96" s="2" t="s">
        <v>2224</v>
      </c>
      <c r="E96" s="2"/>
      <c r="F96" t="s">
        <v>125</v>
      </c>
      <c r="G96">
        <v>1082</v>
      </c>
      <c r="H96">
        <v>0</v>
      </c>
      <c r="I96">
        <f t="shared" si="0"/>
        <v>0</v>
      </c>
      <c r="J96">
        <f t="shared" si="1"/>
        <v>0</v>
      </c>
      <c r="K96">
        <f t="shared" si="2"/>
        <v>0</v>
      </c>
      <c r="L96">
        <f t="shared" si="3"/>
        <v>0</v>
      </c>
      <c r="M96"/>
      <c r="N96">
        <v>0</v>
      </c>
      <c r="O96"/>
      <c r="P96"/>
      <c r="Q96"/>
      <c r="R96"/>
      <c r="S96">
        <f t="shared" si="4"/>
        <v>0</v>
      </c>
      <c r="T96"/>
      <c r="U96"/>
      <c r="V96"/>
      <c r="W96"/>
      <c r="Z96" s="1">
        <f t="shared" si="5"/>
        <v>0</v>
      </c>
    </row>
    <row r="97" spans="1:26" ht="24.95" customHeight="1" x14ac:dyDescent="0.25">
      <c r="A97"/>
      <c r="B97"/>
      <c r="C97" t="s">
        <v>2225</v>
      </c>
      <c r="D97" s="2" t="s">
        <v>2226</v>
      </c>
      <c r="E97" s="2"/>
      <c r="F97" t="s">
        <v>125</v>
      </c>
      <c r="G97">
        <v>335.17</v>
      </c>
      <c r="H97">
        <v>0</v>
      </c>
      <c r="I97">
        <f t="shared" si="0"/>
        <v>0</v>
      </c>
      <c r="J97">
        <f t="shared" si="1"/>
        <v>0</v>
      </c>
      <c r="K97">
        <f t="shared" si="2"/>
        <v>0</v>
      </c>
      <c r="L97">
        <f t="shared" si="3"/>
        <v>0</v>
      </c>
      <c r="M97"/>
      <c r="N97">
        <v>0</v>
      </c>
      <c r="O97"/>
      <c r="P97">
        <v>6.4000000000000005E-4</v>
      </c>
      <c r="Q97"/>
      <c r="R97">
        <v>6.4000000000000005E-4</v>
      </c>
      <c r="S97">
        <f t="shared" si="4"/>
        <v>0.215</v>
      </c>
      <c r="T97"/>
      <c r="U97"/>
      <c r="V97"/>
      <c r="W97"/>
      <c r="Z97" s="1">
        <f t="shared" si="5"/>
        <v>0</v>
      </c>
    </row>
    <row r="98" spans="1:26" ht="24.95" customHeight="1" x14ac:dyDescent="0.25">
      <c r="A98"/>
      <c r="B98"/>
      <c r="C98" t="s">
        <v>2227</v>
      </c>
      <c r="D98" s="2" t="s">
        <v>2228</v>
      </c>
      <c r="E98" s="2"/>
      <c r="F98" t="s">
        <v>349</v>
      </c>
      <c r="G98">
        <v>10.356999999999999</v>
      </c>
      <c r="H98">
        <v>0</v>
      </c>
      <c r="I98">
        <f t="shared" si="0"/>
        <v>0</v>
      </c>
      <c r="J98">
        <f t="shared" si="1"/>
        <v>0</v>
      </c>
      <c r="K98">
        <f t="shared" si="2"/>
        <v>0</v>
      </c>
      <c r="L98">
        <f t="shared" si="3"/>
        <v>0</v>
      </c>
      <c r="M98">
        <f>ROUND(G98*(H98),2)</f>
        <v>0</v>
      </c>
      <c r="N98">
        <v>0</v>
      </c>
      <c r="O98"/>
      <c r="P98">
        <v>1E-3</v>
      </c>
      <c r="Q98"/>
      <c r="R98">
        <v>1E-3</v>
      </c>
      <c r="S98">
        <f t="shared" si="4"/>
        <v>0.01</v>
      </c>
      <c r="T98"/>
      <c r="U98"/>
      <c r="V98"/>
      <c r="W98"/>
      <c r="Z98" s="1">
        <f t="shared" si="5"/>
        <v>0</v>
      </c>
    </row>
    <row r="99" spans="1:26" x14ac:dyDescent="0.25">
      <c r="A99"/>
      <c r="B99"/>
      <c r="C99">
        <v>1</v>
      </c>
      <c r="D99" s="2" t="s">
        <v>86</v>
      </c>
      <c r="E99" s="2"/>
      <c r="F99"/>
      <c r="G99"/>
      <c r="H99"/>
      <c r="I99">
        <f>ROUND((SUM(I81:I98))/1,2)</f>
        <v>0</v>
      </c>
      <c r="J99"/>
      <c r="K99"/>
      <c r="L99">
        <f>ROUND((SUM(L81:L98))/1,2)</f>
        <v>0</v>
      </c>
      <c r="M99">
        <f>ROUND((SUM(M81:M98))/1,2)</f>
        <v>0</v>
      </c>
      <c r="N99"/>
      <c r="O99"/>
      <c r="P99"/>
      <c r="Q99"/>
      <c r="R99"/>
      <c r="S99">
        <f>ROUND((SUM(S81:S98))/1,2)</f>
        <v>0.23</v>
      </c>
      <c r="T99"/>
      <c r="U99"/>
      <c r="V99">
        <f>ROUND((SUM(V81:V98))/1,2)</f>
        <v>0</v>
      </c>
      <c r="W99"/>
      <c r="X99"/>
      <c r="Y99"/>
      <c r="Z99"/>
    </row>
    <row r="100" spans="1:26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6" x14ac:dyDescent="0.25">
      <c r="A101"/>
      <c r="B101"/>
      <c r="C101">
        <v>2</v>
      </c>
      <c r="D101" s="2" t="s">
        <v>87</v>
      </c>
      <c r="E101" s="2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1:26" ht="35.1" customHeight="1" x14ac:dyDescent="0.25">
      <c r="A102"/>
      <c r="B102"/>
      <c r="C102" t="s">
        <v>2229</v>
      </c>
      <c r="D102" s="2" t="s">
        <v>2230</v>
      </c>
      <c r="E102" s="2"/>
      <c r="F102" t="s">
        <v>215</v>
      </c>
      <c r="G102">
        <v>26.3</v>
      </c>
      <c r="H102">
        <v>0</v>
      </c>
      <c r="I102">
        <f>ROUND(G102*(H102),2)</f>
        <v>0</v>
      </c>
      <c r="J102">
        <f>ROUND(G102*(N102),2)</f>
        <v>0</v>
      </c>
      <c r="K102">
        <f>ROUND(G102*(O102),2)</f>
        <v>0</v>
      </c>
      <c r="L102">
        <f>ROUND(G102*(H102),2)</f>
        <v>0</v>
      </c>
      <c r="M102"/>
      <c r="N102">
        <v>0</v>
      </c>
      <c r="O102"/>
      <c r="P102"/>
      <c r="Q102"/>
      <c r="R102"/>
      <c r="S102">
        <f>ROUND(G102*(P102),3)</f>
        <v>0</v>
      </c>
      <c r="T102"/>
      <c r="U102"/>
      <c r="V102"/>
      <c r="W102"/>
      <c r="Z102" s="1">
        <f>0.058844*POWER(I102,0.952797)</f>
        <v>0</v>
      </c>
    </row>
    <row r="103" spans="1:26" ht="35.1" customHeight="1" x14ac:dyDescent="0.25">
      <c r="A103"/>
      <c r="B103"/>
      <c r="C103" t="s">
        <v>2231</v>
      </c>
      <c r="D103" s="2" t="s">
        <v>2232</v>
      </c>
      <c r="E103" s="2"/>
      <c r="F103" t="s">
        <v>149</v>
      </c>
      <c r="G103">
        <v>5.5250000000000004</v>
      </c>
      <c r="H103">
        <v>0</v>
      </c>
      <c r="I103">
        <f>ROUND(G103*(H103),2)</f>
        <v>0</v>
      </c>
      <c r="J103">
        <f>ROUND(G103*(N103),2)</f>
        <v>0</v>
      </c>
      <c r="K103">
        <f>ROUND(G103*(O103),2)</f>
        <v>0</v>
      </c>
      <c r="L103">
        <f>ROUND(G103*(H103),2)</f>
        <v>0</v>
      </c>
      <c r="M103">
        <f>ROUND(G103*(H103),2)</f>
        <v>0</v>
      </c>
      <c r="N103">
        <v>0</v>
      </c>
      <c r="O103"/>
      <c r="P103">
        <v>1</v>
      </c>
      <c r="Q103"/>
      <c r="R103">
        <v>1</v>
      </c>
      <c r="S103">
        <f>ROUND(G103*(P103),3)</f>
        <v>5.5250000000000004</v>
      </c>
      <c r="T103"/>
      <c r="U103"/>
      <c r="V103"/>
      <c r="W103"/>
      <c r="Z103" s="1">
        <f>0.058844*POWER(I103,0.952797)</f>
        <v>0</v>
      </c>
    </row>
    <row r="104" spans="1:26" ht="35.1" customHeight="1" x14ac:dyDescent="0.25">
      <c r="A104"/>
      <c r="B104"/>
      <c r="C104" t="s">
        <v>2233</v>
      </c>
      <c r="D104" s="2" t="s">
        <v>2234</v>
      </c>
      <c r="E104" s="2"/>
      <c r="F104" t="s">
        <v>215</v>
      </c>
      <c r="G104">
        <v>26.3</v>
      </c>
      <c r="H104">
        <v>0</v>
      </c>
      <c r="I104">
        <f>ROUND(G104*(H104),2)</f>
        <v>0</v>
      </c>
      <c r="J104">
        <f>ROUND(G104*(N104),2)</f>
        <v>0</v>
      </c>
      <c r="K104">
        <f>ROUND(G104*(O104),2)</f>
        <v>0</v>
      </c>
      <c r="L104">
        <f>ROUND(G104*(H104),2)</f>
        <v>0</v>
      </c>
      <c r="M104">
        <f>ROUND(G104*(H104),2)</f>
        <v>0</v>
      </c>
      <c r="N104">
        <v>0</v>
      </c>
      <c r="O104"/>
      <c r="P104">
        <v>4.6999999999999999E-4</v>
      </c>
      <c r="Q104"/>
      <c r="R104">
        <v>4.6999999999999999E-4</v>
      </c>
      <c r="S104">
        <f>ROUND(G104*(P104),3)</f>
        <v>1.2E-2</v>
      </c>
      <c r="T104"/>
      <c r="U104"/>
      <c r="V104"/>
      <c r="W104"/>
      <c r="Z104" s="1">
        <f>0.058844*POWER(I104,0.952797)</f>
        <v>0</v>
      </c>
    </row>
    <row r="105" spans="1:26" ht="35.1" customHeight="1" x14ac:dyDescent="0.25">
      <c r="A105"/>
      <c r="B105"/>
      <c r="C105" t="s">
        <v>2019</v>
      </c>
      <c r="D105" s="2" t="s">
        <v>2235</v>
      </c>
      <c r="E105" s="2"/>
      <c r="F105" t="s">
        <v>125</v>
      </c>
      <c r="G105">
        <v>30</v>
      </c>
      <c r="H105">
        <v>0</v>
      </c>
      <c r="I105">
        <f>ROUND(G105*(H105),2)</f>
        <v>0</v>
      </c>
      <c r="J105">
        <f>ROUND(G105*(N105),2)</f>
        <v>0</v>
      </c>
      <c r="K105">
        <f>ROUND(G105*(O105),2)</f>
        <v>0</v>
      </c>
      <c r="L105">
        <f>ROUND(G105*(H105),2)</f>
        <v>0</v>
      </c>
      <c r="M105"/>
      <c r="N105">
        <v>0</v>
      </c>
      <c r="O105"/>
      <c r="P105"/>
      <c r="Q105"/>
      <c r="R105"/>
      <c r="S105">
        <f>ROUND(G105*(P105),3)</f>
        <v>0</v>
      </c>
      <c r="T105"/>
      <c r="U105"/>
      <c r="V105"/>
      <c r="W105"/>
      <c r="Z105" s="1">
        <f>0.058844*POWER(I105,0.952797)</f>
        <v>0</v>
      </c>
    </row>
    <row r="106" spans="1:26" x14ac:dyDescent="0.25">
      <c r="A106"/>
      <c r="B106"/>
      <c r="C106">
        <v>2</v>
      </c>
      <c r="D106" s="2" t="s">
        <v>87</v>
      </c>
      <c r="E106" s="2"/>
      <c r="F106"/>
      <c r="G106"/>
      <c r="H106"/>
      <c r="I106">
        <f>ROUND((SUM(I101:I105))/1,2)</f>
        <v>0</v>
      </c>
      <c r="J106"/>
      <c r="K106"/>
      <c r="L106">
        <f>ROUND((SUM(L101:L105))/1,2)</f>
        <v>0</v>
      </c>
      <c r="M106">
        <f>ROUND((SUM(M101:M105))/1,2)</f>
        <v>0</v>
      </c>
      <c r="N106"/>
      <c r="O106"/>
      <c r="P106"/>
      <c r="Q106"/>
      <c r="R106"/>
      <c r="S106">
        <f>ROUND((SUM(S101:S105))/1,2)</f>
        <v>5.54</v>
      </c>
      <c r="T106"/>
      <c r="U106"/>
      <c r="V106">
        <f>ROUND((SUM(V101:V105))/1,2)</f>
        <v>0</v>
      </c>
      <c r="W106"/>
      <c r="X106"/>
      <c r="Y106"/>
      <c r="Z106"/>
    </row>
    <row r="107" spans="1:26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6" x14ac:dyDescent="0.25">
      <c r="A108"/>
      <c r="B108"/>
      <c r="C108">
        <v>4</v>
      </c>
      <c r="D108" s="2" t="s">
        <v>89</v>
      </c>
      <c r="E108" s="2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:26" ht="24.95" customHeight="1" x14ac:dyDescent="0.25">
      <c r="A109"/>
      <c r="B109"/>
      <c r="C109" t="s">
        <v>2236</v>
      </c>
      <c r="D109" s="2" t="s">
        <v>2237</v>
      </c>
      <c r="E109" s="2"/>
      <c r="F109" t="s">
        <v>128</v>
      </c>
      <c r="G109">
        <v>0.39</v>
      </c>
      <c r="H109">
        <v>0</v>
      </c>
      <c r="I109">
        <f>ROUND(G109*(H109),2)</f>
        <v>0</v>
      </c>
      <c r="J109">
        <f>ROUND(G109*(N109),2)</f>
        <v>0</v>
      </c>
      <c r="K109">
        <f>ROUND(G109*(O109),2)</f>
        <v>0</v>
      </c>
      <c r="L109">
        <f>ROUND(G109*(H109),2)</f>
        <v>0</v>
      </c>
      <c r="M109"/>
      <c r="N109">
        <v>0</v>
      </c>
      <c r="O109"/>
      <c r="P109">
        <v>1.8907700000000001</v>
      </c>
      <c r="Q109"/>
      <c r="R109">
        <v>1.8907700000000001</v>
      </c>
      <c r="S109">
        <f>ROUND(G109*(P109),3)</f>
        <v>0.73699999999999999</v>
      </c>
      <c r="T109"/>
      <c r="U109"/>
      <c r="V109"/>
      <c r="W109"/>
      <c r="Z109" s="1">
        <f>0.058844*POWER(I109,0.952797)</f>
        <v>0</v>
      </c>
    </row>
    <row r="110" spans="1:26" x14ac:dyDescent="0.25">
      <c r="A110"/>
      <c r="B110"/>
      <c r="C110">
        <v>4</v>
      </c>
      <c r="D110" s="2" t="s">
        <v>89</v>
      </c>
      <c r="E110" s="2"/>
      <c r="F110"/>
      <c r="G110"/>
      <c r="H110"/>
      <c r="I110">
        <f>ROUND((SUM(I108:I109))/1,2)</f>
        <v>0</v>
      </c>
      <c r="J110"/>
      <c r="K110"/>
      <c r="L110">
        <f>ROUND((SUM(L108:L109))/1,2)</f>
        <v>0</v>
      </c>
      <c r="M110">
        <f>ROUND((SUM(M108:M109))/1,2)</f>
        <v>0</v>
      </c>
      <c r="N110"/>
      <c r="O110"/>
      <c r="P110"/>
      <c r="Q110"/>
      <c r="R110"/>
      <c r="S110">
        <f>ROUND((SUM(S108:S109))/1,2)</f>
        <v>0.74</v>
      </c>
      <c r="T110"/>
      <c r="U110"/>
      <c r="V110">
        <f>ROUND((SUM(V108:V109))/1,2)</f>
        <v>0</v>
      </c>
      <c r="W110"/>
      <c r="X110"/>
      <c r="Y110"/>
      <c r="Z110"/>
    </row>
    <row r="111" spans="1:26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6" x14ac:dyDescent="0.25">
      <c r="A112"/>
      <c r="B112"/>
      <c r="C112">
        <v>5</v>
      </c>
      <c r="D112" s="2" t="s">
        <v>2199</v>
      </c>
      <c r="E112" s="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:26" ht="24.95" customHeight="1" x14ac:dyDescent="0.25">
      <c r="A113"/>
      <c r="B113"/>
      <c r="C113" t="s">
        <v>2238</v>
      </c>
      <c r="D113" s="2" t="s">
        <v>2239</v>
      </c>
      <c r="E113" s="2"/>
      <c r="F113" t="s">
        <v>125</v>
      </c>
      <c r="G113">
        <v>611.88599999999997</v>
      </c>
      <c r="H113">
        <v>0</v>
      </c>
      <c r="I113">
        <f t="shared" ref="I113:I121" si="6">ROUND(G113*(H113),2)</f>
        <v>0</v>
      </c>
      <c r="J113">
        <f t="shared" ref="J113:J121" si="7">ROUND(G113*(N113),2)</f>
        <v>0</v>
      </c>
      <c r="K113">
        <f t="shared" ref="K113:K121" si="8">ROUND(G113*(O113),2)</f>
        <v>0</v>
      </c>
      <c r="L113">
        <f t="shared" ref="L113:L121" si="9">ROUND(G113*(H113),2)</f>
        <v>0</v>
      </c>
      <c r="M113"/>
      <c r="N113">
        <v>0</v>
      </c>
      <c r="O113"/>
      <c r="P113">
        <v>0.27994000000000002</v>
      </c>
      <c r="Q113"/>
      <c r="R113">
        <v>0.27994000000000002</v>
      </c>
      <c r="S113">
        <f t="shared" ref="S113:S121" si="10">ROUND(G113*(P113),3)</f>
        <v>171.291</v>
      </c>
      <c r="T113"/>
      <c r="U113"/>
      <c r="V113"/>
      <c r="W113"/>
      <c r="Z113" s="1">
        <f t="shared" ref="Z113:Z121" si="11">0.058844*POWER(I113,0.952797)</f>
        <v>0</v>
      </c>
    </row>
    <row r="114" spans="1:26" ht="24.95" customHeight="1" x14ac:dyDescent="0.25">
      <c r="A114"/>
      <c r="B114"/>
      <c r="C114" t="s">
        <v>2240</v>
      </c>
      <c r="D114" s="2" t="s">
        <v>2241</v>
      </c>
      <c r="E114" s="2"/>
      <c r="F114" t="s">
        <v>125</v>
      </c>
      <c r="G114">
        <v>423.85199999999998</v>
      </c>
      <c r="H114">
        <v>0</v>
      </c>
      <c r="I114">
        <f t="shared" si="6"/>
        <v>0</v>
      </c>
      <c r="J114">
        <f t="shared" si="7"/>
        <v>0</v>
      </c>
      <c r="K114">
        <f t="shared" si="8"/>
        <v>0</v>
      </c>
      <c r="L114">
        <f t="shared" si="9"/>
        <v>0</v>
      </c>
      <c r="M114"/>
      <c r="N114">
        <v>0</v>
      </c>
      <c r="O114"/>
      <c r="P114">
        <v>0.37080000000000002</v>
      </c>
      <c r="Q114"/>
      <c r="R114">
        <v>0.37080000000000002</v>
      </c>
      <c r="S114">
        <f t="shared" si="10"/>
        <v>157.16399999999999</v>
      </c>
      <c r="T114"/>
      <c r="U114"/>
      <c r="V114"/>
      <c r="W114"/>
      <c r="Z114" s="1">
        <f t="shared" si="11"/>
        <v>0</v>
      </c>
    </row>
    <row r="115" spans="1:26" ht="35.1" customHeight="1" x14ac:dyDescent="0.25">
      <c r="A115"/>
      <c r="B115"/>
      <c r="C115" t="s">
        <v>2242</v>
      </c>
      <c r="D115" s="2" t="s">
        <v>2243</v>
      </c>
      <c r="E115" s="2"/>
      <c r="F115" t="s">
        <v>125</v>
      </c>
      <c r="G115">
        <v>415.375</v>
      </c>
      <c r="H115">
        <v>0</v>
      </c>
      <c r="I115">
        <f t="shared" si="6"/>
        <v>0</v>
      </c>
      <c r="J115">
        <f t="shared" si="7"/>
        <v>0</v>
      </c>
      <c r="K115">
        <f t="shared" si="8"/>
        <v>0</v>
      </c>
      <c r="L115">
        <f t="shared" si="9"/>
        <v>0</v>
      </c>
      <c r="M115"/>
      <c r="N115">
        <v>0</v>
      </c>
      <c r="O115"/>
      <c r="P115">
        <v>0.43097000000000002</v>
      </c>
      <c r="Q115"/>
      <c r="R115">
        <v>0.43097000000000002</v>
      </c>
      <c r="S115">
        <f t="shared" si="10"/>
        <v>179.01400000000001</v>
      </c>
      <c r="T115"/>
      <c r="U115"/>
      <c r="V115"/>
      <c r="W115"/>
      <c r="Z115" s="1">
        <f t="shared" si="11"/>
        <v>0</v>
      </c>
    </row>
    <row r="116" spans="1:26" ht="24.95" customHeight="1" x14ac:dyDescent="0.25">
      <c r="A116"/>
      <c r="B116"/>
      <c r="C116" t="s">
        <v>2244</v>
      </c>
      <c r="D116" s="2" t="s">
        <v>2245</v>
      </c>
      <c r="E116" s="2"/>
      <c r="F116" t="s">
        <v>128</v>
      </c>
      <c r="G116">
        <v>47.16</v>
      </c>
      <c r="H116">
        <v>0</v>
      </c>
      <c r="I116">
        <f t="shared" si="6"/>
        <v>0</v>
      </c>
      <c r="J116">
        <f t="shared" si="7"/>
        <v>0</v>
      </c>
      <c r="K116">
        <f t="shared" si="8"/>
        <v>0</v>
      </c>
      <c r="L116">
        <f t="shared" si="9"/>
        <v>0</v>
      </c>
      <c r="M116"/>
      <c r="N116">
        <v>0</v>
      </c>
      <c r="O116"/>
      <c r="P116"/>
      <c r="Q116"/>
      <c r="R116"/>
      <c r="S116">
        <f t="shared" si="10"/>
        <v>0</v>
      </c>
      <c r="T116"/>
      <c r="U116"/>
      <c r="V116"/>
      <c r="W116"/>
      <c r="Z116" s="1">
        <f t="shared" si="11"/>
        <v>0</v>
      </c>
    </row>
    <row r="117" spans="1:26" ht="24.95" customHeight="1" x14ac:dyDescent="0.25">
      <c r="A117"/>
      <c r="B117"/>
      <c r="C117" t="s">
        <v>2246</v>
      </c>
      <c r="D117" s="2" t="s">
        <v>2247</v>
      </c>
      <c r="E117" s="2"/>
      <c r="F117" t="s">
        <v>125</v>
      </c>
      <c r="G117">
        <v>16.21</v>
      </c>
      <c r="H117">
        <v>0</v>
      </c>
      <c r="I117">
        <f t="shared" si="6"/>
        <v>0</v>
      </c>
      <c r="J117">
        <f t="shared" si="7"/>
        <v>0</v>
      </c>
      <c r="K117">
        <f t="shared" si="8"/>
        <v>0</v>
      </c>
      <c r="L117">
        <f t="shared" si="9"/>
        <v>0</v>
      </c>
      <c r="M117"/>
      <c r="N117">
        <v>0</v>
      </c>
      <c r="O117"/>
      <c r="P117"/>
      <c r="Q117"/>
      <c r="R117"/>
      <c r="S117">
        <f t="shared" si="10"/>
        <v>0</v>
      </c>
      <c r="T117"/>
      <c r="U117"/>
      <c r="V117"/>
      <c r="W117"/>
      <c r="Z117" s="1">
        <f t="shared" si="11"/>
        <v>0</v>
      </c>
    </row>
    <row r="118" spans="1:26" ht="50.1" customHeight="1" x14ac:dyDescent="0.25">
      <c r="A118"/>
      <c r="B118"/>
      <c r="C118" t="s">
        <v>2248</v>
      </c>
      <c r="D118" s="2" t="s">
        <v>2249</v>
      </c>
      <c r="E118" s="2"/>
      <c r="F118" t="s">
        <v>125</v>
      </c>
      <c r="G118">
        <v>246.98</v>
      </c>
      <c r="H118">
        <v>0</v>
      </c>
      <c r="I118">
        <f t="shared" si="6"/>
        <v>0</v>
      </c>
      <c r="J118">
        <f t="shared" si="7"/>
        <v>0</v>
      </c>
      <c r="K118">
        <f t="shared" si="8"/>
        <v>0</v>
      </c>
      <c r="L118">
        <f t="shared" si="9"/>
        <v>0</v>
      </c>
      <c r="M118"/>
      <c r="N118">
        <v>0</v>
      </c>
      <c r="O118"/>
      <c r="P118">
        <v>0.112</v>
      </c>
      <c r="Q118"/>
      <c r="R118">
        <v>0.112</v>
      </c>
      <c r="S118">
        <f t="shared" si="10"/>
        <v>27.661999999999999</v>
      </c>
      <c r="T118"/>
      <c r="U118"/>
      <c r="V118"/>
      <c r="W118"/>
      <c r="Z118" s="1">
        <f t="shared" si="11"/>
        <v>0</v>
      </c>
    </row>
    <row r="119" spans="1:26" ht="35.1" customHeight="1" x14ac:dyDescent="0.25">
      <c r="A119"/>
      <c r="B119"/>
      <c r="C119" t="s">
        <v>2250</v>
      </c>
      <c r="D119" s="2" t="s">
        <v>2251</v>
      </c>
      <c r="E119" s="2"/>
      <c r="F119" t="s">
        <v>125</v>
      </c>
      <c r="G119">
        <v>271.678</v>
      </c>
      <c r="H119">
        <v>0</v>
      </c>
      <c r="I119">
        <f t="shared" si="6"/>
        <v>0</v>
      </c>
      <c r="J119">
        <f t="shared" si="7"/>
        <v>0</v>
      </c>
      <c r="K119">
        <f t="shared" si="8"/>
        <v>0</v>
      </c>
      <c r="L119">
        <f t="shared" si="9"/>
        <v>0</v>
      </c>
      <c r="M119">
        <f>ROUND(G119*(H119),2)</f>
        <v>0</v>
      </c>
      <c r="N119">
        <v>0</v>
      </c>
      <c r="O119"/>
      <c r="P119">
        <v>0.13800000000000001</v>
      </c>
      <c r="Q119"/>
      <c r="R119">
        <v>0.13800000000000001</v>
      </c>
      <c r="S119">
        <f t="shared" si="10"/>
        <v>37.491999999999997</v>
      </c>
      <c r="T119"/>
      <c r="U119"/>
      <c r="V119"/>
      <c r="W119"/>
      <c r="Z119" s="1">
        <f t="shared" si="11"/>
        <v>0</v>
      </c>
    </row>
    <row r="120" spans="1:26" ht="50.1" customHeight="1" x14ac:dyDescent="0.25">
      <c r="A120"/>
      <c r="B120"/>
      <c r="C120" t="s">
        <v>2252</v>
      </c>
      <c r="D120" s="2" t="s">
        <v>2253</v>
      </c>
      <c r="E120" s="2"/>
      <c r="F120" t="s">
        <v>125</v>
      </c>
      <c r="G120">
        <v>350.29</v>
      </c>
      <c r="H120">
        <v>0</v>
      </c>
      <c r="I120">
        <f t="shared" si="6"/>
        <v>0</v>
      </c>
      <c r="J120">
        <f t="shared" si="7"/>
        <v>0</v>
      </c>
      <c r="K120">
        <f t="shared" si="8"/>
        <v>0</v>
      </c>
      <c r="L120">
        <f t="shared" si="9"/>
        <v>0</v>
      </c>
      <c r="M120"/>
      <c r="N120">
        <v>0</v>
      </c>
      <c r="O120"/>
      <c r="P120">
        <v>0.112</v>
      </c>
      <c r="Q120"/>
      <c r="R120">
        <v>0.112</v>
      </c>
      <c r="S120">
        <f t="shared" si="10"/>
        <v>39.231999999999999</v>
      </c>
      <c r="T120"/>
      <c r="U120"/>
      <c r="V120"/>
      <c r="W120"/>
      <c r="Z120" s="1">
        <f t="shared" si="11"/>
        <v>0</v>
      </c>
    </row>
    <row r="121" spans="1:26" ht="35.1" customHeight="1" x14ac:dyDescent="0.25">
      <c r="A121"/>
      <c r="B121"/>
      <c r="C121" t="s">
        <v>2254</v>
      </c>
      <c r="D121" s="2" t="s">
        <v>2255</v>
      </c>
      <c r="E121" s="2"/>
      <c r="F121" t="s">
        <v>125</v>
      </c>
      <c r="G121">
        <v>385.31900000000002</v>
      </c>
      <c r="H121">
        <v>0</v>
      </c>
      <c r="I121">
        <f t="shared" si="6"/>
        <v>0</v>
      </c>
      <c r="J121">
        <f t="shared" si="7"/>
        <v>0</v>
      </c>
      <c r="K121">
        <f t="shared" si="8"/>
        <v>0</v>
      </c>
      <c r="L121">
        <f t="shared" si="9"/>
        <v>0</v>
      </c>
      <c r="M121">
        <f>ROUND(G121*(H121),2)</f>
        <v>0</v>
      </c>
      <c r="N121">
        <v>0</v>
      </c>
      <c r="O121"/>
      <c r="P121">
        <v>0.23</v>
      </c>
      <c r="Q121"/>
      <c r="R121">
        <v>0.23</v>
      </c>
      <c r="S121">
        <f t="shared" si="10"/>
        <v>88.623000000000005</v>
      </c>
      <c r="T121"/>
      <c r="U121"/>
      <c r="V121"/>
      <c r="W121"/>
      <c r="Z121" s="1">
        <f t="shared" si="11"/>
        <v>0</v>
      </c>
    </row>
    <row r="122" spans="1:26" x14ac:dyDescent="0.25">
      <c r="A122"/>
      <c r="B122"/>
      <c r="C122">
        <v>5</v>
      </c>
      <c r="D122" s="2" t="s">
        <v>2199</v>
      </c>
      <c r="E122" s="2"/>
      <c r="F122"/>
      <c r="G122"/>
      <c r="H122"/>
      <c r="I122">
        <f>ROUND((SUM(I112:I121))/1,2)</f>
        <v>0</v>
      </c>
      <c r="J122"/>
      <c r="K122"/>
      <c r="L122">
        <f>ROUND((SUM(L112:L121))/1,2)</f>
        <v>0</v>
      </c>
      <c r="M122">
        <f>ROUND((SUM(M112:M121))/1,2)</f>
        <v>0</v>
      </c>
      <c r="N122"/>
      <c r="O122"/>
      <c r="P122"/>
      <c r="Q122"/>
      <c r="R122"/>
      <c r="S122">
        <f>ROUND((SUM(S112:S121))/1,2)</f>
        <v>700.48</v>
      </c>
      <c r="T122"/>
      <c r="U122"/>
      <c r="V122">
        <f>ROUND((SUM(V112:V121))/1,2)</f>
        <v>0</v>
      </c>
      <c r="W122"/>
      <c r="X122"/>
      <c r="Y122"/>
      <c r="Z122"/>
    </row>
    <row r="123" spans="1:26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6" x14ac:dyDescent="0.25">
      <c r="A124"/>
      <c r="B124"/>
      <c r="C124">
        <v>8</v>
      </c>
      <c r="D124" s="2" t="s">
        <v>755</v>
      </c>
      <c r="E124" s="2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</row>
    <row r="125" spans="1:26" ht="24.95" customHeight="1" x14ac:dyDescent="0.25">
      <c r="A125"/>
      <c r="B125"/>
      <c r="C125" t="s">
        <v>2256</v>
      </c>
      <c r="D125" s="2" t="s">
        <v>2257</v>
      </c>
      <c r="E125" s="2"/>
      <c r="F125" t="s">
        <v>218</v>
      </c>
      <c r="G125">
        <v>2</v>
      </c>
      <c r="H125">
        <v>0</v>
      </c>
      <c r="I125">
        <f t="shared" ref="I125:I130" si="12">ROUND(G125*(H125),2)</f>
        <v>0</v>
      </c>
      <c r="J125">
        <f t="shared" ref="J125:J130" si="13">ROUND(G125*(N125),2)</f>
        <v>0</v>
      </c>
      <c r="K125">
        <f t="shared" ref="K125:K130" si="14">ROUND(G125*(O125),2)</f>
        <v>0</v>
      </c>
      <c r="L125">
        <f t="shared" ref="L125:L130" si="15">ROUND(G125*(H125),2)</f>
        <v>0</v>
      </c>
      <c r="M125"/>
      <c r="N125">
        <v>0</v>
      </c>
      <c r="O125"/>
      <c r="P125">
        <v>0.34110000000000001</v>
      </c>
      <c r="Q125"/>
      <c r="R125">
        <v>0.34110000000000001</v>
      </c>
      <c r="S125">
        <f t="shared" ref="S125:S130" si="16">ROUND(G125*(P125),3)</f>
        <v>0.68200000000000005</v>
      </c>
      <c r="T125"/>
      <c r="U125"/>
      <c r="V125"/>
      <c r="W125"/>
      <c r="Z125" s="1">
        <f t="shared" ref="Z125:Z130" si="17">0.058844*POWER(I125,0.952797)</f>
        <v>0</v>
      </c>
    </row>
    <row r="126" spans="1:26" ht="35.1" customHeight="1" x14ac:dyDescent="0.25">
      <c r="A126"/>
      <c r="B126"/>
      <c r="C126" t="s">
        <v>2258</v>
      </c>
      <c r="D126" s="2" t="s">
        <v>2259</v>
      </c>
      <c r="E126" s="2"/>
      <c r="F126" t="s">
        <v>218</v>
      </c>
      <c r="G126">
        <v>2.02</v>
      </c>
      <c r="H126">
        <v>0</v>
      </c>
      <c r="I126">
        <f t="shared" si="12"/>
        <v>0</v>
      </c>
      <c r="J126">
        <f t="shared" si="13"/>
        <v>0</v>
      </c>
      <c r="K126">
        <f t="shared" si="14"/>
        <v>0</v>
      </c>
      <c r="L126">
        <f t="shared" si="15"/>
        <v>0</v>
      </c>
      <c r="M126">
        <f>ROUND(G126*(H126),2)</f>
        <v>0</v>
      </c>
      <c r="N126">
        <v>0</v>
      </c>
      <c r="O126"/>
      <c r="P126"/>
      <c r="Q126"/>
      <c r="R126"/>
      <c r="S126">
        <f t="shared" si="16"/>
        <v>0</v>
      </c>
      <c r="T126"/>
      <c r="U126"/>
      <c r="V126"/>
      <c r="W126"/>
      <c r="Z126" s="1">
        <f t="shared" si="17"/>
        <v>0</v>
      </c>
    </row>
    <row r="127" spans="1:26" ht="24.95" customHeight="1" x14ac:dyDescent="0.25">
      <c r="A127"/>
      <c r="B127"/>
      <c r="C127" t="s">
        <v>2260</v>
      </c>
      <c r="D127" s="2" t="s">
        <v>2261</v>
      </c>
      <c r="E127" s="2"/>
      <c r="F127" t="s">
        <v>218</v>
      </c>
      <c r="G127">
        <v>2.02</v>
      </c>
      <c r="H127">
        <v>0</v>
      </c>
      <c r="I127">
        <f t="shared" si="12"/>
        <v>0</v>
      </c>
      <c r="J127">
        <f t="shared" si="13"/>
        <v>0</v>
      </c>
      <c r="K127">
        <f t="shared" si="14"/>
        <v>0</v>
      </c>
      <c r="L127">
        <f t="shared" si="15"/>
        <v>0</v>
      </c>
      <c r="M127">
        <f>ROUND(G127*(H127),2)</f>
        <v>0</v>
      </c>
      <c r="N127">
        <v>0</v>
      </c>
      <c r="O127"/>
      <c r="P127"/>
      <c r="Q127"/>
      <c r="R127"/>
      <c r="S127">
        <f t="shared" si="16"/>
        <v>0</v>
      </c>
      <c r="T127"/>
      <c r="U127"/>
      <c r="V127"/>
      <c r="W127"/>
      <c r="Z127" s="1">
        <f t="shared" si="17"/>
        <v>0</v>
      </c>
    </row>
    <row r="128" spans="1:26" ht="24.95" customHeight="1" x14ac:dyDescent="0.25">
      <c r="A128"/>
      <c r="B128"/>
      <c r="C128" t="s">
        <v>2262</v>
      </c>
      <c r="D128" s="2" t="s">
        <v>2263</v>
      </c>
      <c r="E128" s="2"/>
      <c r="F128" t="s">
        <v>218</v>
      </c>
      <c r="G128">
        <v>2.02</v>
      </c>
      <c r="H128">
        <v>0</v>
      </c>
      <c r="I128">
        <f t="shared" si="12"/>
        <v>0</v>
      </c>
      <c r="J128">
        <f t="shared" si="13"/>
        <v>0</v>
      </c>
      <c r="K128">
        <f t="shared" si="14"/>
        <v>0</v>
      </c>
      <c r="L128">
        <f t="shared" si="15"/>
        <v>0</v>
      </c>
      <c r="M128">
        <f>ROUND(G128*(H128),2)</f>
        <v>0</v>
      </c>
      <c r="N128">
        <v>0</v>
      </c>
      <c r="O128"/>
      <c r="P128">
        <v>0.22600000000000001</v>
      </c>
      <c r="Q128"/>
      <c r="R128">
        <v>0.22600000000000001</v>
      </c>
      <c r="S128">
        <f t="shared" si="16"/>
        <v>0.45700000000000002</v>
      </c>
      <c r="T128"/>
      <c r="U128"/>
      <c r="V128"/>
      <c r="W128"/>
      <c r="Z128" s="1">
        <f t="shared" si="17"/>
        <v>0</v>
      </c>
    </row>
    <row r="129" spans="1:26" ht="24.95" customHeight="1" x14ac:dyDescent="0.25">
      <c r="A129"/>
      <c r="B129"/>
      <c r="C129" t="s">
        <v>2264</v>
      </c>
      <c r="D129" s="2" t="s">
        <v>2265</v>
      </c>
      <c r="E129" s="2"/>
      <c r="F129" t="s">
        <v>218</v>
      </c>
      <c r="G129">
        <v>4.0199999999999996</v>
      </c>
      <c r="H129">
        <v>0</v>
      </c>
      <c r="I129">
        <f t="shared" si="12"/>
        <v>0</v>
      </c>
      <c r="J129">
        <f t="shared" si="13"/>
        <v>0</v>
      </c>
      <c r="K129">
        <f t="shared" si="14"/>
        <v>0</v>
      </c>
      <c r="L129">
        <f t="shared" si="15"/>
        <v>0</v>
      </c>
      <c r="M129">
        <f>ROUND(G129*(H129),2)</f>
        <v>0</v>
      </c>
      <c r="N129">
        <v>0</v>
      </c>
      <c r="O129"/>
      <c r="P129">
        <v>9.9000000000000005E-2</v>
      </c>
      <c r="Q129"/>
      <c r="R129">
        <v>9.9000000000000005E-2</v>
      </c>
      <c r="S129">
        <f t="shared" si="16"/>
        <v>0.39800000000000002</v>
      </c>
      <c r="T129"/>
      <c r="U129"/>
      <c r="V129"/>
      <c r="W129"/>
      <c r="Z129" s="1">
        <f t="shared" si="17"/>
        <v>0</v>
      </c>
    </row>
    <row r="130" spans="1:26" ht="24.95" customHeight="1" x14ac:dyDescent="0.25">
      <c r="A130"/>
      <c r="B130"/>
      <c r="C130" t="s">
        <v>2266</v>
      </c>
      <c r="D130" s="2" t="s">
        <v>2267</v>
      </c>
      <c r="E130" s="2"/>
      <c r="F130" t="s">
        <v>218</v>
      </c>
      <c r="G130">
        <v>2.02</v>
      </c>
      <c r="H130">
        <v>0</v>
      </c>
      <c r="I130">
        <f t="shared" si="12"/>
        <v>0</v>
      </c>
      <c r="J130">
        <f t="shared" si="13"/>
        <v>0</v>
      </c>
      <c r="K130">
        <f t="shared" si="14"/>
        <v>0</v>
      </c>
      <c r="L130">
        <f t="shared" si="15"/>
        <v>0</v>
      </c>
      <c r="M130">
        <f>ROUND(G130*(H130),2)</f>
        <v>0</v>
      </c>
      <c r="N130">
        <v>0</v>
      </c>
      <c r="O130"/>
      <c r="P130">
        <v>0.17499999999999999</v>
      </c>
      <c r="Q130"/>
      <c r="R130">
        <v>0.17499999999999999</v>
      </c>
      <c r="S130">
        <f t="shared" si="16"/>
        <v>0.35399999999999998</v>
      </c>
      <c r="T130"/>
      <c r="U130"/>
      <c r="V130"/>
      <c r="W130"/>
      <c r="Z130" s="1">
        <f t="shared" si="17"/>
        <v>0</v>
      </c>
    </row>
    <row r="131" spans="1:26" x14ac:dyDescent="0.25">
      <c r="A131"/>
      <c r="B131"/>
      <c r="C131">
        <v>8</v>
      </c>
      <c r="D131" s="2" t="s">
        <v>755</v>
      </c>
      <c r="E131" s="2"/>
      <c r="F131"/>
      <c r="G131"/>
      <c r="H131"/>
      <c r="I131">
        <f>ROUND((SUM(I124:I130))/1,2)</f>
        <v>0</v>
      </c>
      <c r="J131"/>
      <c r="K131"/>
      <c r="L131">
        <f>ROUND((SUM(L124:L130))/1,2)</f>
        <v>0</v>
      </c>
      <c r="M131">
        <f>ROUND((SUM(M124:M130))/1,2)</f>
        <v>0</v>
      </c>
      <c r="N131"/>
      <c r="O131"/>
      <c r="P131"/>
      <c r="Q131"/>
      <c r="R131"/>
      <c r="S131">
        <f>ROUND((SUM(S124:S130))/1,2)</f>
        <v>1.89</v>
      </c>
      <c r="T131"/>
      <c r="U131"/>
      <c r="V131">
        <f>ROUND((SUM(V124:V130))/1,2)</f>
        <v>0</v>
      </c>
      <c r="W131"/>
      <c r="X131"/>
      <c r="Y131"/>
      <c r="Z131"/>
    </row>
    <row r="132" spans="1:26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6" x14ac:dyDescent="0.25">
      <c r="A133"/>
      <c r="B133"/>
      <c r="C133">
        <v>9</v>
      </c>
      <c r="D133" s="2" t="s">
        <v>91</v>
      </c>
      <c r="E133" s="2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</row>
    <row r="134" spans="1:26" ht="24.95" customHeight="1" x14ac:dyDescent="0.25">
      <c r="A134"/>
      <c r="B134"/>
      <c r="C134" t="s">
        <v>2268</v>
      </c>
      <c r="D134" s="2" t="s">
        <v>2269</v>
      </c>
      <c r="E134" s="2"/>
      <c r="F134" t="s">
        <v>128</v>
      </c>
      <c r="G134">
        <v>2.72</v>
      </c>
      <c r="H134">
        <v>0</v>
      </c>
      <c r="I134">
        <f t="shared" ref="I134:I160" si="18">ROUND(G134*(H134),2)</f>
        <v>0</v>
      </c>
      <c r="J134">
        <f t="shared" ref="J134:J160" si="19">ROUND(G134*(N134),2)</f>
        <v>0</v>
      </c>
      <c r="K134">
        <f t="shared" ref="K134:K160" si="20">ROUND(G134*(O134),2)</f>
        <v>0</v>
      </c>
      <c r="L134">
        <f t="shared" ref="L134:L160" si="21">ROUND(G134*(H134),2)</f>
        <v>0</v>
      </c>
      <c r="M134"/>
      <c r="N134">
        <v>0</v>
      </c>
      <c r="O134"/>
      <c r="P134"/>
      <c r="Q134"/>
      <c r="R134"/>
      <c r="S134">
        <f t="shared" ref="S134:S160" si="22">ROUND(G134*(P134),3)</f>
        <v>0</v>
      </c>
      <c r="T134"/>
      <c r="U134"/>
      <c r="V134"/>
      <c r="W134"/>
      <c r="Z134" s="1">
        <f t="shared" ref="Z134:Z160" si="23">0.058844*POWER(I134,0.952797)</f>
        <v>0</v>
      </c>
    </row>
    <row r="135" spans="1:26" ht="24.95" customHeight="1" x14ac:dyDescent="0.25">
      <c r="A135"/>
      <c r="B135"/>
      <c r="C135" t="s">
        <v>2270</v>
      </c>
      <c r="D135" s="2" t="s">
        <v>2271</v>
      </c>
      <c r="E135" s="2"/>
      <c r="F135" t="s">
        <v>218</v>
      </c>
      <c r="G135">
        <v>11</v>
      </c>
      <c r="H135">
        <v>0</v>
      </c>
      <c r="I135">
        <f t="shared" si="18"/>
        <v>0</v>
      </c>
      <c r="J135">
        <f t="shared" si="19"/>
        <v>0</v>
      </c>
      <c r="K135">
        <f t="shared" si="20"/>
        <v>0</v>
      </c>
      <c r="L135">
        <f t="shared" si="21"/>
        <v>0</v>
      </c>
      <c r="M135"/>
      <c r="N135">
        <v>0</v>
      </c>
      <c r="O135"/>
      <c r="P135">
        <v>0.22684000000000001</v>
      </c>
      <c r="Q135"/>
      <c r="R135">
        <v>0.22684000000000001</v>
      </c>
      <c r="S135">
        <f t="shared" si="22"/>
        <v>2.4950000000000001</v>
      </c>
      <c r="T135"/>
      <c r="U135"/>
      <c r="V135"/>
      <c r="W135"/>
      <c r="Z135" s="1">
        <f t="shared" si="23"/>
        <v>0</v>
      </c>
    </row>
    <row r="136" spans="1:26" ht="50.1" customHeight="1" x14ac:dyDescent="0.25">
      <c r="A136"/>
      <c r="B136"/>
      <c r="C136" t="s">
        <v>2272</v>
      </c>
      <c r="D136" s="2" t="s">
        <v>2273</v>
      </c>
      <c r="E136" s="2"/>
      <c r="F136" t="s">
        <v>218</v>
      </c>
      <c r="G136">
        <v>21</v>
      </c>
      <c r="H136">
        <v>0</v>
      </c>
      <c r="I136">
        <f t="shared" si="18"/>
        <v>0</v>
      </c>
      <c r="J136">
        <f t="shared" si="19"/>
        <v>0</v>
      </c>
      <c r="K136">
        <f t="shared" si="20"/>
        <v>0</v>
      </c>
      <c r="L136">
        <f t="shared" si="21"/>
        <v>0</v>
      </c>
      <c r="M136">
        <f>ROUND(G136*(H136),2)</f>
        <v>0</v>
      </c>
      <c r="N136">
        <v>0</v>
      </c>
      <c r="O136"/>
      <c r="P136">
        <v>1.4E-3</v>
      </c>
      <c r="Q136"/>
      <c r="R136">
        <v>1.4E-3</v>
      </c>
      <c r="S136">
        <f t="shared" si="22"/>
        <v>2.9000000000000001E-2</v>
      </c>
      <c r="T136"/>
      <c r="U136"/>
      <c r="V136"/>
      <c r="W136"/>
      <c r="Z136" s="1">
        <f t="shared" si="23"/>
        <v>0</v>
      </c>
    </row>
    <row r="137" spans="1:26" ht="50.1" customHeight="1" x14ac:dyDescent="0.25">
      <c r="A137"/>
      <c r="B137"/>
      <c r="C137" t="s">
        <v>2274</v>
      </c>
      <c r="D137" s="2" t="s">
        <v>2275</v>
      </c>
      <c r="E137" s="2"/>
      <c r="F137" t="s">
        <v>218</v>
      </c>
      <c r="G137">
        <v>22</v>
      </c>
      <c r="H137">
        <v>0</v>
      </c>
      <c r="I137">
        <f t="shared" si="18"/>
        <v>0</v>
      </c>
      <c r="J137">
        <f t="shared" si="19"/>
        <v>0</v>
      </c>
      <c r="K137">
        <f t="shared" si="20"/>
        <v>0</v>
      </c>
      <c r="L137">
        <f t="shared" si="21"/>
        <v>0</v>
      </c>
      <c r="M137">
        <f>ROUND(G137*(H137),2)</f>
        <v>0</v>
      </c>
      <c r="N137">
        <v>0</v>
      </c>
      <c r="O137"/>
      <c r="P137"/>
      <c r="Q137"/>
      <c r="R137"/>
      <c r="S137">
        <f t="shared" si="22"/>
        <v>0</v>
      </c>
      <c r="T137"/>
      <c r="U137"/>
      <c r="V137"/>
      <c r="W137"/>
      <c r="Z137" s="1">
        <f t="shared" si="23"/>
        <v>0</v>
      </c>
    </row>
    <row r="138" spans="1:26" ht="50.1" customHeight="1" x14ac:dyDescent="0.25">
      <c r="A138"/>
      <c r="B138"/>
      <c r="C138" t="s">
        <v>2276</v>
      </c>
      <c r="D138" s="2" t="s">
        <v>2277</v>
      </c>
      <c r="E138" s="2"/>
      <c r="F138" t="s">
        <v>218</v>
      </c>
      <c r="G138">
        <v>11</v>
      </c>
      <c r="H138">
        <v>0</v>
      </c>
      <c r="I138">
        <f t="shared" si="18"/>
        <v>0</v>
      </c>
      <c r="J138">
        <f t="shared" si="19"/>
        <v>0</v>
      </c>
      <c r="K138">
        <f t="shared" si="20"/>
        <v>0</v>
      </c>
      <c r="L138">
        <f t="shared" si="21"/>
        <v>0</v>
      </c>
      <c r="M138">
        <f>ROUND(G138*(H138),2)</f>
        <v>0</v>
      </c>
      <c r="N138">
        <v>0</v>
      </c>
      <c r="O138"/>
      <c r="P138"/>
      <c r="Q138"/>
      <c r="R138"/>
      <c r="S138">
        <f t="shared" si="22"/>
        <v>0</v>
      </c>
      <c r="T138"/>
      <c r="U138"/>
      <c r="V138"/>
      <c r="W138"/>
      <c r="Z138" s="1">
        <f t="shared" si="23"/>
        <v>0</v>
      </c>
    </row>
    <row r="139" spans="1:26" ht="24.95" customHeight="1" x14ac:dyDescent="0.25">
      <c r="A139"/>
      <c r="B139"/>
      <c r="C139" t="s">
        <v>2278</v>
      </c>
      <c r="D139" s="2" t="s">
        <v>2279</v>
      </c>
      <c r="E139" s="2"/>
      <c r="F139" t="s">
        <v>215</v>
      </c>
      <c r="G139">
        <v>117</v>
      </c>
      <c r="H139">
        <v>0</v>
      </c>
      <c r="I139">
        <f t="shared" si="18"/>
        <v>0</v>
      </c>
      <c r="J139">
        <f t="shared" si="19"/>
        <v>0</v>
      </c>
      <c r="K139">
        <f t="shared" si="20"/>
        <v>0</v>
      </c>
      <c r="L139">
        <f t="shared" si="21"/>
        <v>0</v>
      </c>
      <c r="M139"/>
      <c r="N139">
        <v>0</v>
      </c>
      <c r="O139"/>
      <c r="P139">
        <v>9.0000000000000006E-5</v>
      </c>
      <c r="Q139"/>
      <c r="R139">
        <v>9.0000000000000006E-5</v>
      </c>
      <c r="S139">
        <f t="shared" si="22"/>
        <v>1.0999999999999999E-2</v>
      </c>
      <c r="T139"/>
      <c r="U139"/>
      <c r="V139"/>
      <c r="W139"/>
      <c r="Z139" s="1">
        <f t="shared" si="23"/>
        <v>0</v>
      </c>
    </row>
    <row r="140" spans="1:26" ht="24.95" customHeight="1" x14ac:dyDescent="0.25">
      <c r="A140"/>
      <c r="B140"/>
      <c r="C140" t="s">
        <v>2280</v>
      </c>
      <c r="D140" s="2" t="s">
        <v>2281</v>
      </c>
      <c r="E140" s="2"/>
      <c r="F140" t="s">
        <v>215</v>
      </c>
      <c r="G140">
        <v>13.56</v>
      </c>
      <c r="H140">
        <v>0</v>
      </c>
      <c r="I140">
        <f t="shared" si="18"/>
        <v>0</v>
      </c>
      <c r="J140">
        <f t="shared" si="19"/>
        <v>0</v>
      </c>
      <c r="K140">
        <f t="shared" si="20"/>
        <v>0</v>
      </c>
      <c r="L140">
        <f t="shared" si="21"/>
        <v>0</v>
      </c>
      <c r="M140"/>
      <c r="N140">
        <v>0</v>
      </c>
      <c r="O140"/>
      <c r="P140">
        <v>1.8000000000000001E-4</v>
      </c>
      <c r="Q140"/>
      <c r="R140">
        <v>1.8000000000000001E-4</v>
      </c>
      <c r="S140">
        <f t="shared" si="22"/>
        <v>2E-3</v>
      </c>
      <c r="T140"/>
      <c r="U140"/>
      <c r="V140"/>
      <c r="W140"/>
      <c r="Z140" s="1">
        <f t="shared" si="23"/>
        <v>0</v>
      </c>
    </row>
    <row r="141" spans="1:26" ht="24.95" customHeight="1" x14ac:dyDescent="0.25">
      <c r="A141"/>
      <c r="B141"/>
      <c r="C141" t="s">
        <v>2282</v>
      </c>
      <c r="D141" s="2" t="s">
        <v>2283</v>
      </c>
      <c r="E141" s="2"/>
      <c r="F141" t="s">
        <v>215</v>
      </c>
      <c r="G141">
        <v>117</v>
      </c>
      <c r="H141">
        <v>0</v>
      </c>
      <c r="I141">
        <f t="shared" si="18"/>
        <v>0</v>
      </c>
      <c r="J141">
        <f t="shared" si="19"/>
        <v>0</v>
      </c>
      <c r="K141">
        <f t="shared" si="20"/>
        <v>0</v>
      </c>
      <c r="L141">
        <f t="shared" si="21"/>
        <v>0</v>
      </c>
      <c r="M141"/>
      <c r="N141">
        <v>0</v>
      </c>
      <c r="O141"/>
      <c r="P141">
        <v>4.0000000000000003E-5</v>
      </c>
      <c r="Q141"/>
      <c r="R141">
        <v>4.0000000000000003E-5</v>
      </c>
      <c r="S141">
        <f t="shared" si="22"/>
        <v>5.0000000000000001E-3</v>
      </c>
      <c r="T141"/>
      <c r="U141"/>
      <c r="V141"/>
      <c r="W141"/>
      <c r="Z141" s="1">
        <f t="shared" si="23"/>
        <v>0</v>
      </c>
    </row>
    <row r="142" spans="1:26" ht="24.95" customHeight="1" x14ac:dyDescent="0.25">
      <c r="A142"/>
      <c r="B142"/>
      <c r="C142" t="s">
        <v>2284</v>
      </c>
      <c r="D142" s="2" t="s">
        <v>2285</v>
      </c>
      <c r="E142" s="2"/>
      <c r="F142" t="s">
        <v>215</v>
      </c>
      <c r="G142">
        <v>13.56</v>
      </c>
      <c r="H142">
        <v>0</v>
      </c>
      <c r="I142">
        <f t="shared" si="18"/>
        <v>0</v>
      </c>
      <c r="J142">
        <f t="shared" si="19"/>
        <v>0</v>
      </c>
      <c r="K142">
        <f t="shared" si="20"/>
        <v>0</v>
      </c>
      <c r="L142">
        <f t="shared" si="21"/>
        <v>0</v>
      </c>
      <c r="M142"/>
      <c r="N142">
        <v>0</v>
      </c>
      <c r="O142"/>
      <c r="P142">
        <v>8.0000000000000007E-5</v>
      </c>
      <c r="Q142"/>
      <c r="R142">
        <v>8.0000000000000007E-5</v>
      </c>
      <c r="S142">
        <f t="shared" si="22"/>
        <v>1E-3</v>
      </c>
      <c r="T142"/>
      <c r="U142"/>
      <c r="V142"/>
      <c r="W142"/>
      <c r="Z142" s="1">
        <f t="shared" si="23"/>
        <v>0</v>
      </c>
    </row>
    <row r="143" spans="1:26" ht="24.95" customHeight="1" x14ac:dyDescent="0.25">
      <c r="A143"/>
      <c r="B143"/>
      <c r="C143" t="s">
        <v>2286</v>
      </c>
      <c r="D143" s="2" t="s">
        <v>2287</v>
      </c>
      <c r="E143" s="2"/>
      <c r="F143" t="s">
        <v>125</v>
      </c>
      <c r="G143">
        <v>1.5</v>
      </c>
      <c r="H143">
        <v>0</v>
      </c>
      <c r="I143">
        <f t="shared" si="18"/>
        <v>0</v>
      </c>
      <c r="J143">
        <f t="shared" si="19"/>
        <v>0</v>
      </c>
      <c r="K143">
        <f t="shared" si="20"/>
        <v>0</v>
      </c>
      <c r="L143">
        <f t="shared" si="21"/>
        <v>0</v>
      </c>
      <c r="M143"/>
      <c r="N143">
        <v>0</v>
      </c>
      <c r="O143"/>
      <c r="P143">
        <v>6.6E-4</v>
      </c>
      <c r="Q143"/>
      <c r="R143">
        <v>6.6E-4</v>
      </c>
      <c r="S143">
        <f t="shared" si="22"/>
        <v>1E-3</v>
      </c>
      <c r="T143"/>
      <c r="U143"/>
      <c r="V143"/>
      <c r="W143"/>
      <c r="Z143" s="1">
        <f t="shared" si="23"/>
        <v>0</v>
      </c>
    </row>
    <row r="144" spans="1:26" ht="24.95" customHeight="1" x14ac:dyDescent="0.25">
      <c r="A144"/>
      <c r="B144"/>
      <c r="C144" t="s">
        <v>2288</v>
      </c>
      <c r="D144" s="2" t="s">
        <v>2289</v>
      </c>
      <c r="E144" s="2"/>
      <c r="F144" t="s">
        <v>125</v>
      </c>
      <c r="G144">
        <v>1.5</v>
      </c>
      <c r="H144">
        <v>0</v>
      </c>
      <c r="I144">
        <f t="shared" si="18"/>
        <v>0</v>
      </c>
      <c r="J144">
        <f t="shared" si="19"/>
        <v>0</v>
      </c>
      <c r="K144">
        <f t="shared" si="20"/>
        <v>0</v>
      </c>
      <c r="L144">
        <f t="shared" si="21"/>
        <v>0</v>
      </c>
      <c r="M144"/>
      <c r="N144">
        <v>0</v>
      </c>
      <c r="O144"/>
      <c r="P144">
        <v>3.2000000000000003E-4</v>
      </c>
      <c r="Q144"/>
      <c r="R144">
        <v>3.2000000000000003E-4</v>
      </c>
      <c r="S144">
        <f t="shared" si="22"/>
        <v>0</v>
      </c>
      <c r="T144"/>
      <c r="U144"/>
      <c r="V144"/>
      <c r="W144"/>
      <c r="Z144" s="1">
        <f t="shared" si="23"/>
        <v>0</v>
      </c>
    </row>
    <row r="145" spans="1:26" ht="35.1" customHeight="1" x14ac:dyDescent="0.25">
      <c r="A145"/>
      <c r="B145"/>
      <c r="C145" t="s">
        <v>2290</v>
      </c>
      <c r="D145" s="2" t="s">
        <v>2291</v>
      </c>
      <c r="E145" s="2"/>
      <c r="F145" t="s">
        <v>215</v>
      </c>
      <c r="G145">
        <v>130.56</v>
      </c>
      <c r="H145">
        <v>0</v>
      </c>
      <c r="I145">
        <f t="shared" si="18"/>
        <v>0</v>
      </c>
      <c r="J145">
        <f t="shared" si="19"/>
        <v>0</v>
      </c>
      <c r="K145">
        <f t="shared" si="20"/>
        <v>0</v>
      </c>
      <c r="L145">
        <f t="shared" si="21"/>
        <v>0</v>
      </c>
      <c r="M145"/>
      <c r="N145">
        <v>0</v>
      </c>
      <c r="O145"/>
      <c r="P145"/>
      <c r="Q145"/>
      <c r="R145"/>
      <c r="S145">
        <f t="shared" si="22"/>
        <v>0</v>
      </c>
      <c r="T145"/>
      <c r="U145"/>
      <c r="V145"/>
      <c r="W145"/>
      <c r="Z145" s="1">
        <f t="shared" si="23"/>
        <v>0</v>
      </c>
    </row>
    <row r="146" spans="1:26" ht="35.1" customHeight="1" x14ac:dyDescent="0.25">
      <c r="A146"/>
      <c r="B146"/>
      <c r="C146" t="s">
        <v>2292</v>
      </c>
      <c r="D146" s="2" t="s">
        <v>2293</v>
      </c>
      <c r="E146" s="2"/>
      <c r="F146" t="s">
        <v>125</v>
      </c>
      <c r="G146">
        <v>1.5</v>
      </c>
      <c r="H146">
        <v>0</v>
      </c>
      <c r="I146">
        <f t="shared" si="18"/>
        <v>0</v>
      </c>
      <c r="J146">
        <f t="shared" si="19"/>
        <v>0</v>
      </c>
      <c r="K146">
        <f t="shared" si="20"/>
        <v>0</v>
      </c>
      <c r="L146">
        <f t="shared" si="21"/>
        <v>0</v>
      </c>
      <c r="M146"/>
      <c r="N146">
        <v>0</v>
      </c>
      <c r="O146"/>
      <c r="P146"/>
      <c r="Q146"/>
      <c r="R146"/>
      <c r="S146">
        <f t="shared" si="22"/>
        <v>0</v>
      </c>
      <c r="T146"/>
      <c r="U146"/>
      <c r="V146"/>
      <c r="W146"/>
      <c r="Z146" s="1">
        <f t="shared" si="23"/>
        <v>0</v>
      </c>
    </row>
    <row r="147" spans="1:26" ht="35.1" customHeight="1" x14ac:dyDescent="0.25">
      <c r="A147"/>
      <c r="B147"/>
      <c r="C147" t="s">
        <v>2294</v>
      </c>
      <c r="D147" s="2" t="s">
        <v>2295</v>
      </c>
      <c r="E147" s="2"/>
      <c r="F147" t="s">
        <v>215</v>
      </c>
      <c r="G147">
        <v>421.94</v>
      </c>
      <c r="H147">
        <v>0</v>
      </c>
      <c r="I147">
        <f t="shared" si="18"/>
        <v>0</v>
      </c>
      <c r="J147">
        <f t="shared" si="19"/>
        <v>0</v>
      </c>
      <c r="K147">
        <f t="shared" si="20"/>
        <v>0</v>
      </c>
      <c r="L147">
        <f t="shared" si="21"/>
        <v>0</v>
      </c>
      <c r="M147"/>
      <c r="N147">
        <v>0</v>
      </c>
      <c r="O147"/>
      <c r="P147">
        <v>0.16403000000000001</v>
      </c>
      <c r="Q147"/>
      <c r="R147">
        <v>0.16403000000000001</v>
      </c>
      <c r="S147">
        <f t="shared" si="22"/>
        <v>69.210999999999999</v>
      </c>
      <c r="T147"/>
      <c r="U147"/>
      <c r="V147"/>
      <c r="W147"/>
      <c r="Z147" s="1">
        <f t="shared" si="23"/>
        <v>0</v>
      </c>
    </row>
    <row r="148" spans="1:26" ht="35.1" customHeight="1" x14ac:dyDescent="0.25">
      <c r="A148"/>
      <c r="B148"/>
      <c r="C148" t="s">
        <v>2296</v>
      </c>
      <c r="D148" s="2" t="s">
        <v>2297</v>
      </c>
      <c r="E148" s="2"/>
      <c r="F148" t="s">
        <v>218</v>
      </c>
      <c r="G148">
        <v>6.6</v>
      </c>
      <c r="H148">
        <v>0</v>
      </c>
      <c r="I148">
        <f t="shared" si="18"/>
        <v>0</v>
      </c>
      <c r="J148">
        <f t="shared" si="19"/>
        <v>0</v>
      </c>
      <c r="K148">
        <f t="shared" si="20"/>
        <v>0</v>
      </c>
      <c r="L148">
        <f t="shared" si="21"/>
        <v>0</v>
      </c>
      <c r="M148">
        <f>ROUND(G148*(H148),2)</f>
        <v>0</v>
      </c>
      <c r="N148">
        <v>0</v>
      </c>
      <c r="O148"/>
      <c r="P148">
        <v>6.5000000000000002E-2</v>
      </c>
      <c r="Q148"/>
      <c r="R148">
        <v>6.5000000000000002E-2</v>
      </c>
      <c r="S148">
        <f t="shared" si="22"/>
        <v>0.42899999999999999</v>
      </c>
      <c r="T148"/>
      <c r="U148"/>
      <c r="V148"/>
      <c r="W148"/>
      <c r="Z148" s="1">
        <f t="shared" si="23"/>
        <v>0</v>
      </c>
    </row>
    <row r="149" spans="1:26" ht="35.1" customHeight="1" x14ac:dyDescent="0.25">
      <c r="A149"/>
      <c r="B149"/>
      <c r="C149" t="s">
        <v>2298</v>
      </c>
      <c r="D149" s="2" t="s">
        <v>2299</v>
      </c>
      <c r="E149" s="2"/>
      <c r="F149" t="s">
        <v>218</v>
      </c>
      <c r="G149">
        <v>110.38500000000001</v>
      </c>
      <c r="H149">
        <v>0</v>
      </c>
      <c r="I149">
        <f t="shared" si="18"/>
        <v>0</v>
      </c>
      <c r="J149">
        <f t="shared" si="19"/>
        <v>0</v>
      </c>
      <c r="K149">
        <f t="shared" si="20"/>
        <v>0</v>
      </c>
      <c r="L149">
        <f t="shared" si="21"/>
        <v>0</v>
      </c>
      <c r="M149">
        <f>ROUND(G149*(H149),2)</f>
        <v>0</v>
      </c>
      <c r="N149">
        <v>0</v>
      </c>
      <c r="O149"/>
      <c r="P149">
        <v>8.5000000000000006E-2</v>
      </c>
      <c r="Q149"/>
      <c r="R149">
        <v>8.5000000000000006E-2</v>
      </c>
      <c r="S149">
        <f t="shared" si="22"/>
        <v>9.3829999999999991</v>
      </c>
      <c r="T149"/>
      <c r="U149"/>
      <c r="V149"/>
      <c r="W149"/>
      <c r="Z149" s="1">
        <f t="shared" si="23"/>
        <v>0</v>
      </c>
    </row>
    <row r="150" spans="1:26" ht="50.1" customHeight="1" x14ac:dyDescent="0.25">
      <c r="A150"/>
      <c r="B150"/>
      <c r="C150" t="s">
        <v>2300</v>
      </c>
      <c r="D150" s="2" t="s">
        <v>2301</v>
      </c>
      <c r="E150" s="2"/>
      <c r="F150" t="s">
        <v>218</v>
      </c>
      <c r="G150">
        <v>5.2249999999999996</v>
      </c>
      <c r="H150">
        <v>0</v>
      </c>
      <c r="I150">
        <f t="shared" si="18"/>
        <v>0</v>
      </c>
      <c r="J150">
        <f t="shared" si="19"/>
        <v>0</v>
      </c>
      <c r="K150">
        <f t="shared" si="20"/>
        <v>0</v>
      </c>
      <c r="L150">
        <f t="shared" si="21"/>
        <v>0</v>
      </c>
      <c r="M150">
        <f>ROUND(G150*(H150),2)</f>
        <v>0</v>
      </c>
      <c r="N150">
        <v>0</v>
      </c>
      <c r="O150"/>
      <c r="P150">
        <v>0.09</v>
      </c>
      <c r="Q150"/>
      <c r="R150">
        <v>0.09</v>
      </c>
      <c r="S150">
        <f t="shared" si="22"/>
        <v>0.47</v>
      </c>
      <c r="T150"/>
      <c r="U150"/>
      <c r="V150"/>
      <c r="W150"/>
      <c r="Z150" s="1">
        <f t="shared" si="23"/>
        <v>0</v>
      </c>
    </row>
    <row r="151" spans="1:26" ht="35.1" customHeight="1" x14ac:dyDescent="0.25">
      <c r="A151"/>
      <c r="B151"/>
      <c r="C151" t="s">
        <v>2302</v>
      </c>
      <c r="D151" s="2" t="s">
        <v>2303</v>
      </c>
      <c r="E151" s="2"/>
      <c r="F151" t="s">
        <v>218</v>
      </c>
      <c r="G151">
        <v>341.92399999999998</v>
      </c>
      <c r="H151">
        <v>0</v>
      </c>
      <c r="I151">
        <f t="shared" si="18"/>
        <v>0</v>
      </c>
      <c r="J151">
        <f t="shared" si="19"/>
        <v>0</v>
      </c>
      <c r="K151">
        <f t="shared" si="20"/>
        <v>0</v>
      </c>
      <c r="L151">
        <f t="shared" si="21"/>
        <v>0</v>
      </c>
      <c r="M151">
        <f>ROUND(G151*(H151),2)</f>
        <v>0</v>
      </c>
      <c r="N151">
        <v>0</v>
      </c>
      <c r="O151"/>
      <c r="P151">
        <v>2.3E-2</v>
      </c>
      <c r="Q151"/>
      <c r="R151">
        <v>2.3E-2</v>
      </c>
      <c r="S151">
        <f t="shared" si="22"/>
        <v>7.8639999999999999</v>
      </c>
      <c r="T151"/>
      <c r="U151"/>
      <c r="V151"/>
      <c r="W151"/>
      <c r="Z151" s="1">
        <f t="shared" si="23"/>
        <v>0</v>
      </c>
    </row>
    <row r="152" spans="1:26" ht="24.95" customHeight="1" x14ac:dyDescent="0.25">
      <c r="A152"/>
      <c r="B152"/>
      <c r="C152" t="s">
        <v>2304</v>
      </c>
      <c r="D152" s="2" t="s">
        <v>2305</v>
      </c>
      <c r="E152" s="2"/>
      <c r="F152" t="s">
        <v>215</v>
      </c>
      <c r="G152">
        <v>5.3</v>
      </c>
      <c r="H152">
        <v>0</v>
      </c>
      <c r="I152">
        <f t="shared" si="18"/>
        <v>0</v>
      </c>
      <c r="J152">
        <f t="shared" si="19"/>
        <v>0</v>
      </c>
      <c r="K152">
        <f t="shared" si="20"/>
        <v>0</v>
      </c>
      <c r="L152">
        <f t="shared" si="21"/>
        <v>0</v>
      </c>
      <c r="M152"/>
      <c r="N152">
        <v>0</v>
      </c>
      <c r="O152"/>
      <c r="P152">
        <v>1.6000000000000001E-4</v>
      </c>
      <c r="Q152"/>
      <c r="R152">
        <v>1.6000000000000001E-4</v>
      </c>
      <c r="S152">
        <f t="shared" si="22"/>
        <v>1E-3</v>
      </c>
      <c r="T152"/>
      <c r="U152"/>
      <c r="V152"/>
      <c r="W152"/>
      <c r="Z152" s="1">
        <f t="shared" si="23"/>
        <v>0</v>
      </c>
    </row>
    <row r="153" spans="1:26" ht="24.95" customHeight="1" x14ac:dyDescent="0.25">
      <c r="A153"/>
      <c r="B153"/>
      <c r="C153" t="s">
        <v>2306</v>
      </c>
      <c r="D153" s="2" t="s">
        <v>2307</v>
      </c>
      <c r="E153" s="2"/>
      <c r="F153" t="s">
        <v>215</v>
      </c>
      <c r="G153">
        <v>3.19</v>
      </c>
      <c r="H153">
        <v>0</v>
      </c>
      <c r="I153">
        <f t="shared" si="18"/>
        <v>0</v>
      </c>
      <c r="J153">
        <f t="shared" si="19"/>
        <v>0</v>
      </c>
      <c r="K153">
        <f t="shared" si="20"/>
        <v>0</v>
      </c>
      <c r="L153">
        <f t="shared" si="21"/>
        <v>0</v>
      </c>
      <c r="M153"/>
      <c r="N153">
        <v>0</v>
      </c>
      <c r="O153"/>
      <c r="P153">
        <v>3.0000000000000001E-5</v>
      </c>
      <c r="Q153"/>
      <c r="R153">
        <v>3.0000000000000001E-5</v>
      </c>
      <c r="S153">
        <f t="shared" si="22"/>
        <v>0</v>
      </c>
      <c r="T153"/>
      <c r="U153"/>
      <c r="V153"/>
      <c r="W153"/>
      <c r="Z153" s="1">
        <f t="shared" si="23"/>
        <v>0</v>
      </c>
    </row>
    <row r="154" spans="1:26" ht="24.95" customHeight="1" x14ac:dyDescent="0.25">
      <c r="A154"/>
      <c r="B154"/>
      <c r="C154" t="s">
        <v>2308</v>
      </c>
      <c r="D154" s="2" t="s">
        <v>2309</v>
      </c>
      <c r="E154" s="2"/>
      <c r="F154" t="s">
        <v>2310</v>
      </c>
      <c r="G154">
        <v>21</v>
      </c>
      <c r="H154">
        <v>0</v>
      </c>
      <c r="I154">
        <f t="shared" si="18"/>
        <v>0</v>
      </c>
      <c r="J154">
        <f t="shared" si="19"/>
        <v>0</v>
      </c>
      <c r="K154">
        <f t="shared" si="20"/>
        <v>0</v>
      </c>
      <c r="L154">
        <f t="shared" si="21"/>
        <v>0</v>
      </c>
      <c r="M154"/>
      <c r="N154">
        <v>0</v>
      </c>
      <c r="O154"/>
      <c r="P154">
        <v>1.0000000000000001E-5</v>
      </c>
      <c r="Q154"/>
      <c r="R154">
        <v>1.0000000000000001E-5</v>
      </c>
      <c r="S154">
        <f t="shared" si="22"/>
        <v>0</v>
      </c>
      <c r="T154"/>
      <c r="U154"/>
      <c r="V154"/>
      <c r="W154"/>
      <c r="Z154" s="1">
        <f t="shared" si="23"/>
        <v>0</v>
      </c>
    </row>
    <row r="155" spans="1:26" ht="35.1" customHeight="1" x14ac:dyDescent="0.25">
      <c r="A155"/>
      <c r="B155"/>
      <c r="C155" t="s">
        <v>2311</v>
      </c>
      <c r="D155" s="2" t="s">
        <v>2312</v>
      </c>
      <c r="E155" s="2"/>
      <c r="F155" t="s">
        <v>218</v>
      </c>
      <c r="G155">
        <v>2</v>
      </c>
      <c r="H155">
        <v>0</v>
      </c>
      <c r="I155">
        <f t="shared" si="18"/>
        <v>0</v>
      </c>
      <c r="J155">
        <f t="shared" si="19"/>
        <v>0</v>
      </c>
      <c r="K155">
        <f t="shared" si="20"/>
        <v>0</v>
      </c>
      <c r="L155">
        <f t="shared" si="21"/>
        <v>0</v>
      </c>
      <c r="M155">
        <f>ROUND(G155*(H155),2)</f>
        <v>0</v>
      </c>
      <c r="N155">
        <v>0</v>
      </c>
      <c r="O155"/>
      <c r="P155"/>
      <c r="Q155"/>
      <c r="R155"/>
      <c r="S155">
        <f t="shared" si="22"/>
        <v>0</v>
      </c>
      <c r="T155"/>
      <c r="U155"/>
      <c r="V155"/>
      <c r="W155"/>
      <c r="Z155" s="1">
        <f t="shared" si="23"/>
        <v>0</v>
      </c>
    </row>
    <row r="156" spans="1:26" ht="24.95" customHeight="1" x14ac:dyDescent="0.25">
      <c r="A156"/>
      <c r="B156"/>
      <c r="C156" t="s">
        <v>2313</v>
      </c>
      <c r="D156" s="2" t="s">
        <v>2314</v>
      </c>
      <c r="E156" s="2"/>
      <c r="F156" t="s">
        <v>2315</v>
      </c>
      <c r="G156">
        <v>3</v>
      </c>
      <c r="H156">
        <v>0</v>
      </c>
      <c r="I156">
        <f t="shared" si="18"/>
        <v>0</v>
      </c>
      <c r="J156">
        <f t="shared" si="19"/>
        <v>0</v>
      </c>
      <c r="K156">
        <f t="shared" si="20"/>
        <v>0</v>
      </c>
      <c r="L156">
        <f t="shared" si="21"/>
        <v>0</v>
      </c>
      <c r="M156"/>
      <c r="N156">
        <v>0</v>
      </c>
      <c r="O156"/>
      <c r="P156"/>
      <c r="Q156"/>
      <c r="R156"/>
      <c r="S156">
        <f t="shared" si="22"/>
        <v>0</v>
      </c>
      <c r="T156"/>
      <c r="U156"/>
      <c r="V156"/>
      <c r="W156"/>
      <c r="Z156" s="1">
        <f t="shared" si="23"/>
        <v>0</v>
      </c>
    </row>
    <row r="157" spans="1:26" ht="35.1" customHeight="1" x14ac:dyDescent="0.25">
      <c r="A157"/>
      <c r="B157"/>
      <c r="C157" t="s">
        <v>2316</v>
      </c>
      <c r="D157" s="2" t="s">
        <v>2317</v>
      </c>
      <c r="E157" s="2"/>
      <c r="F157" t="s">
        <v>149</v>
      </c>
      <c r="G157">
        <v>79.730999999999995</v>
      </c>
      <c r="H157">
        <v>0</v>
      </c>
      <c r="I157">
        <f t="shared" si="18"/>
        <v>0</v>
      </c>
      <c r="J157">
        <f t="shared" si="19"/>
        <v>0</v>
      </c>
      <c r="K157">
        <f t="shared" si="20"/>
        <v>0</v>
      </c>
      <c r="L157">
        <f t="shared" si="21"/>
        <v>0</v>
      </c>
      <c r="M157"/>
      <c r="N157">
        <v>0</v>
      </c>
      <c r="O157"/>
      <c r="P157"/>
      <c r="Q157"/>
      <c r="R157"/>
      <c r="S157">
        <f t="shared" si="22"/>
        <v>0</v>
      </c>
      <c r="T157"/>
      <c r="U157"/>
      <c r="V157"/>
      <c r="W157"/>
      <c r="Z157" s="1">
        <f t="shared" si="23"/>
        <v>0</v>
      </c>
    </row>
    <row r="158" spans="1:26" ht="50.1" customHeight="1" x14ac:dyDescent="0.25">
      <c r="A158"/>
      <c r="B158"/>
      <c r="C158" t="s">
        <v>2318</v>
      </c>
      <c r="D158" s="2" t="s">
        <v>2319</v>
      </c>
      <c r="E158" s="2"/>
      <c r="F158" t="s">
        <v>149</v>
      </c>
      <c r="G158">
        <v>2312.2049999999999</v>
      </c>
      <c r="H158">
        <v>0</v>
      </c>
      <c r="I158">
        <f t="shared" si="18"/>
        <v>0</v>
      </c>
      <c r="J158">
        <f t="shared" si="19"/>
        <v>0</v>
      </c>
      <c r="K158">
        <f t="shared" si="20"/>
        <v>0</v>
      </c>
      <c r="L158">
        <f t="shared" si="21"/>
        <v>0</v>
      </c>
      <c r="M158"/>
      <c r="N158">
        <v>0</v>
      </c>
      <c r="O158"/>
      <c r="P158"/>
      <c r="Q158"/>
      <c r="R158"/>
      <c r="S158">
        <f t="shared" si="22"/>
        <v>0</v>
      </c>
      <c r="T158"/>
      <c r="U158"/>
      <c r="V158"/>
      <c r="W158"/>
      <c r="Z158" s="1">
        <f t="shared" si="23"/>
        <v>0</v>
      </c>
    </row>
    <row r="159" spans="1:26" ht="35.1" customHeight="1" x14ac:dyDescent="0.25">
      <c r="A159"/>
      <c r="B159"/>
      <c r="C159" t="s">
        <v>2320</v>
      </c>
      <c r="D159" s="2" t="s">
        <v>2321</v>
      </c>
      <c r="E159" s="2"/>
      <c r="F159" t="s">
        <v>149</v>
      </c>
      <c r="G159">
        <v>17.597999999999999</v>
      </c>
      <c r="H159">
        <v>0</v>
      </c>
      <c r="I159">
        <f t="shared" si="18"/>
        <v>0</v>
      </c>
      <c r="J159">
        <f t="shared" si="19"/>
        <v>0</v>
      </c>
      <c r="K159">
        <f t="shared" si="20"/>
        <v>0</v>
      </c>
      <c r="L159">
        <f t="shared" si="21"/>
        <v>0</v>
      </c>
      <c r="M159"/>
      <c r="N159">
        <v>0</v>
      </c>
      <c r="O159"/>
      <c r="P159"/>
      <c r="Q159"/>
      <c r="R159"/>
      <c r="S159">
        <f t="shared" si="22"/>
        <v>0</v>
      </c>
      <c r="T159"/>
      <c r="U159"/>
      <c r="V159"/>
      <c r="W159"/>
      <c r="Z159" s="1">
        <f t="shared" si="23"/>
        <v>0</v>
      </c>
    </row>
    <row r="160" spans="1:26" ht="24.95" customHeight="1" x14ac:dyDescent="0.25">
      <c r="A160"/>
      <c r="B160"/>
      <c r="C160" t="s">
        <v>2077</v>
      </c>
      <c r="D160" s="2" t="s">
        <v>2322</v>
      </c>
      <c r="E160" s="2"/>
      <c r="F160" t="s">
        <v>149</v>
      </c>
      <c r="G160">
        <v>305.66899999999998</v>
      </c>
      <c r="H160">
        <v>0</v>
      </c>
      <c r="I160">
        <f t="shared" si="18"/>
        <v>0</v>
      </c>
      <c r="J160">
        <f t="shared" si="19"/>
        <v>0</v>
      </c>
      <c r="K160">
        <f t="shared" si="20"/>
        <v>0</v>
      </c>
      <c r="L160">
        <f t="shared" si="21"/>
        <v>0</v>
      </c>
      <c r="M160"/>
      <c r="N160">
        <v>0</v>
      </c>
      <c r="O160"/>
      <c r="P160"/>
      <c r="Q160"/>
      <c r="R160"/>
      <c r="S160">
        <f t="shared" si="22"/>
        <v>0</v>
      </c>
      <c r="T160"/>
      <c r="U160"/>
      <c r="V160"/>
      <c r="W160"/>
      <c r="Z160" s="1">
        <f t="shared" si="23"/>
        <v>0</v>
      </c>
    </row>
    <row r="161" spans="1:26" x14ac:dyDescent="0.25">
      <c r="A161"/>
      <c r="B161"/>
      <c r="C161">
        <v>9</v>
      </c>
      <c r="D161" s="2" t="s">
        <v>91</v>
      </c>
      <c r="E161" s="2"/>
      <c r="F161"/>
      <c r="G161"/>
      <c r="H161"/>
      <c r="I161">
        <f>ROUND((SUM(I133:I160))/1,2)</f>
        <v>0</v>
      </c>
      <c r="J161"/>
      <c r="K161"/>
      <c r="L161">
        <f>ROUND((SUM(L133:L160))/1,2)</f>
        <v>0</v>
      </c>
      <c r="M161">
        <f>ROUND((SUM(M133:M160))/1,2)</f>
        <v>0</v>
      </c>
      <c r="N161"/>
      <c r="O161"/>
      <c r="P161"/>
      <c r="Q161"/>
      <c r="R161"/>
      <c r="S161">
        <f>ROUND((SUM(S133:S160))/1,2)</f>
        <v>89.9</v>
      </c>
      <c r="T161"/>
      <c r="U161"/>
      <c r="V161">
        <f>ROUND((SUM(V133:V160))/1,2)</f>
        <v>0</v>
      </c>
      <c r="W161"/>
      <c r="X161"/>
      <c r="Y161"/>
      <c r="Z161"/>
    </row>
    <row r="162" spans="1:26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1:26" x14ac:dyDescent="0.25">
      <c r="A163"/>
      <c r="B163"/>
      <c r="C163">
        <v>99</v>
      </c>
      <c r="D163" s="2" t="s">
        <v>92</v>
      </c>
      <c r="E163" s="2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</row>
    <row r="164" spans="1:26" ht="35.1" customHeight="1" x14ac:dyDescent="0.25">
      <c r="A164"/>
      <c r="B164"/>
      <c r="C164" t="s">
        <v>2323</v>
      </c>
      <c r="D164" s="2" t="s">
        <v>2324</v>
      </c>
      <c r="E164" s="2"/>
      <c r="F164" t="s">
        <v>149</v>
      </c>
      <c r="G164">
        <v>798.77189779000003</v>
      </c>
      <c r="H164">
        <v>0</v>
      </c>
      <c r="I164">
        <f>ROUND(G164*(H164),2)</f>
        <v>0</v>
      </c>
      <c r="J164">
        <f>ROUND(G164*(N164),2)</f>
        <v>0</v>
      </c>
      <c r="K164">
        <f>ROUND(G164*(O164),2)</f>
        <v>0</v>
      </c>
      <c r="L164">
        <f>ROUND(G164*(H164),2)</f>
        <v>0</v>
      </c>
      <c r="M164"/>
      <c r="N164">
        <v>0</v>
      </c>
      <c r="O164"/>
      <c r="P164"/>
      <c r="Q164"/>
      <c r="R164"/>
      <c r="S164">
        <f>ROUND(G164*(P164),3)</f>
        <v>0</v>
      </c>
      <c r="T164"/>
      <c r="U164"/>
      <c r="V164"/>
      <c r="W164"/>
      <c r="Z164" s="1">
        <f>0.058844*POWER(I164,0.952797)</f>
        <v>0</v>
      </c>
    </row>
    <row r="165" spans="1:26" x14ac:dyDescent="0.25">
      <c r="A165"/>
      <c r="B165"/>
      <c r="C165">
        <v>99</v>
      </c>
      <c r="D165" s="2" t="s">
        <v>92</v>
      </c>
      <c r="E165" s="2"/>
      <c r="F165"/>
      <c r="G165"/>
      <c r="H165"/>
      <c r="I165">
        <f>ROUND((SUM(I163:I164))/1,2)</f>
        <v>0</v>
      </c>
      <c r="J165"/>
      <c r="K165"/>
      <c r="L165">
        <f>ROUND((SUM(L163:L164))/1,2)</f>
        <v>0</v>
      </c>
      <c r="M165">
        <f>ROUND((SUM(M163:M164))/1,2)</f>
        <v>0</v>
      </c>
      <c r="N165"/>
      <c r="O165"/>
      <c r="P165"/>
      <c r="Q165"/>
      <c r="R165"/>
      <c r="S165">
        <f>ROUND((SUM(S163:S164))/1,2)</f>
        <v>0</v>
      </c>
      <c r="T165"/>
      <c r="U165"/>
      <c r="V165">
        <f>ROUND((SUM(V163:V164))/1,2)</f>
        <v>0</v>
      </c>
      <c r="W165"/>
    </row>
    <row r="166" spans="1:26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1:26" x14ac:dyDescent="0.25">
      <c r="A167"/>
      <c r="B167"/>
      <c r="C167"/>
      <c r="D167" s="2" t="s">
        <v>85</v>
      </c>
      <c r="E167" s="2"/>
      <c r="F167"/>
      <c r="G167"/>
      <c r="H167"/>
      <c r="I167">
        <f>ROUND((SUM(I80:I166))/2,2)</f>
        <v>0</v>
      </c>
      <c r="J167"/>
      <c r="K167"/>
      <c r="L167">
        <f>ROUND((SUM(L80:L166))/2,2)</f>
        <v>0</v>
      </c>
      <c r="M167">
        <f>ROUND((SUM(M80:M166))/2,2)</f>
        <v>0</v>
      </c>
      <c r="N167"/>
      <c r="O167"/>
      <c r="P167"/>
      <c r="Q167"/>
      <c r="R167"/>
      <c r="S167">
        <f>ROUND((SUM(S80:S166))/2,2)</f>
        <v>798.78</v>
      </c>
      <c r="T167"/>
      <c r="U167"/>
      <c r="V167">
        <f>ROUND((SUM(V80:V166))/2,2)</f>
        <v>0</v>
      </c>
      <c r="W167"/>
    </row>
    <row r="168" spans="1:26" x14ac:dyDescent="0.25">
      <c r="A168"/>
      <c r="B168"/>
      <c r="C168"/>
      <c r="D168" s="2" t="s">
        <v>107</v>
      </c>
      <c r="E168" s="2"/>
      <c r="F168"/>
      <c r="G168"/>
      <c r="H168"/>
      <c r="I168">
        <f>ROUND((SUM(I80:I167))/3,2)</f>
        <v>0</v>
      </c>
      <c r="J168"/>
      <c r="K168">
        <f>ROUND((SUM(K80:K167))/3,2)</f>
        <v>0</v>
      </c>
      <c r="L168">
        <f>ROUND((SUM(L80:L167))/3,2)</f>
        <v>0</v>
      </c>
      <c r="M168">
        <f>ROUND((SUM(M80:M167))/3,2)</f>
        <v>0</v>
      </c>
      <c r="N168"/>
      <c r="O168"/>
      <c r="P168"/>
      <c r="Q168"/>
      <c r="R168"/>
      <c r="S168">
        <f>ROUND((SUM(S80:S167))/3,2)</f>
        <v>798.78</v>
      </c>
      <c r="T168"/>
      <c r="U168"/>
      <c r="V168">
        <f>ROUND((SUM(V80:V167))/3,2)</f>
        <v>0</v>
      </c>
      <c r="W168"/>
      <c r="Z168" s="1">
        <f>(SUM(Z80:Z167))</f>
        <v>0</v>
      </c>
    </row>
  </sheetData>
  <mergeCells count="132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B49:I4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I71:P71"/>
    <mergeCell ref="D80:E80"/>
    <mergeCell ref="D81:E81"/>
    <mergeCell ref="B61:D61"/>
    <mergeCell ref="B62:D62"/>
    <mergeCell ref="B63:D63"/>
    <mergeCell ref="B65:D65"/>
    <mergeCell ref="B69:V69"/>
    <mergeCell ref="H1:I1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D82:E82"/>
    <mergeCell ref="D83:E83"/>
    <mergeCell ref="D84:E84"/>
    <mergeCell ref="D85:E85"/>
    <mergeCell ref="D86:E86"/>
    <mergeCell ref="D87:E87"/>
    <mergeCell ref="B71:E71"/>
    <mergeCell ref="B72:E72"/>
    <mergeCell ref="B73:E73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108:E108"/>
    <mergeCell ref="D109:E109"/>
    <mergeCell ref="D110:E110"/>
    <mergeCell ref="D112:E112"/>
    <mergeCell ref="D113:E113"/>
    <mergeCell ref="D114:E114"/>
    <mergeCell ref="D101:E101"/>
    <mergeCell ref="D102:E102"/>
    <mergeCell ref="D103:E103"/>
    <mergeCell ref="D104:E104"/>
    <mergeCell ref="D105:E105"/>
    <mergeCell ref="D106:E106"/>
    <mergeCell ref="D121:E121"/>
    <mergeCell ref="D122:E122"/>
    <mergeCell ref="D124:E124"/>
    <mergeCell ref="D125:E125"/>
    <mergeCell ref="D126:E126"/>
    <mergeCell ref="D127:E127"/>
    <mergeCell ref="D115:E115"/>
    <mergeCell ref="D116:E116"/>
    <mergeCell ref="D117:E117"/>
    <mergeCell ref="D118:E118"/>
    <mergeCell ref="D119:E119"/>
    <mergeCell ref="D120:E120"/>
    <mergeCell ref="D135:E135"/>
    <mergeCell ref="D136:E136"/>
    <mergeCell ref="D137:E137"/>
    <mergeCell ref="D138:E138"/>
    <mergeCell ref="D139:E139"/>
    <mergeCell ref="D140:E140"/>
    <mergeCell ref="D128:E128"/>
    <mergeCell ref="D129:E129"/>
    <mergeCell ref="D130:E130"/>
    <mergeCell ref="D131:E131"/>
    <mergeCell ref="D133:E133"/>
    <mergeCell ref="D134:E134"/>
    <mergeCell ref="D147:E147"/>
    <mergeCell ref="D148:E148"/>
    <mergeCell ref="D149:E149"/>
    <mergeCell ref="D150:E150"/>
    <mergeCell ref="D151:E151"/>
    <mergeCell ref="D152:E152"/>
    <mergeCell ref="D141:E141"/>
    <mergeCell ref="D142:E142"/>
    <mergeCell ref="D143:E143"/>
    <mergeCell ref="D144:E144"/>
    <mergeCell ref="D145:E145"/>
    <mergeCell ref="D146:E146"/>
    <mergeCell ref="D167:E167"/>
    <mergeCell ref="D168:E168"/>
    <mergeCell ref="D159:E159"/>
    <mergeCell ref="D160:E160"/>
    <mergeCell ref="D161:E161"/>
    <mergeCell ref="D163:E163"/>
    <mergeCell ref="D164:E164"/>
    <mergeCell ref="D165:E165"/>
    <mergeCell ref="D153:E153"/>
    <mergeCell ref="D154:E154"/>
    <mergeCell ref="D155:E155"/>
    <mergeCell ref="D156:E156"/>
    <mergeCell ref="D157:E157"/>
    <mergeCell ref="D158:E158"/>
  </mergeCells>
  <hyperlinks>
    <hyperlink ref="B1:C1" location="A2:A2" tooltip="Klikni na prechod ku Kryciemu listu..." display="Krycí list rozpočtu" xr:uid="{00000000-0004-0000-0F00-000000000000}"/>
    <hyperlink ref="E1:F1" location="A54:A54" tooltip="Klikni na prechod ku rekapitulácii..." display="Rekapitulácia rozpočtu" xr:uid="{00000000-0004-0000-0F00-000001000000}"/>
    <hyperlink ref="H1:I1" location="B79:B79" tooltip="Klikni na prechod ku Rozpočet..." display="Rozpočet" xr:uid="{00000000-0004-0000-0F00-0000020000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ZŠ Medzilaborecká 112020 korekcie / SO 04 - Navrhované spevnené plochy</oddHeader>
    <oddFooter>&amp;RStrana &amp;P z &amp;N    &amp;L&amp;7Spracované systémom Systematic® Kalkulus, tel.: 051 77 10 585</oddFooter>
  </headerFooter>
  <rowBreaks count="2" manualBreakCount="2">
    <brk id="40" max="16383" man="1"/>
    <brk id="6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114"/>
  <sheetViews>
    <sheetView workbookViewId="0">
      <pane ySplit="1" topLeftCell="A84" activePane="bottomLeft" state="frozen"/>
      <selection pane="bottomLeft" activeCell="D93" sqref="D93:E93"/>
    </sheetView>
  </sheetViews>
  <sheetFormatPr defaultColWidth="0" defaultRowHeight="15" x14ac:dyDescent="0.25"/>
  <cols>
    <col min="1" max="1" width="1.7109375" style="1" customWidth="1"/>
    <col min="2" max="2" width="4.7109375" style="1" customWidth="1"/>
    <col min="3" max="3" width="12.7109375" style="1" customWidth="1"/>
    <col min="4" max="5" width="22.7109375" style="1" customWidth="1"/>
    <col min="6" max="7" width="9.7109375" style="1" customWidth="1"/>
    <col min="8" max="9" width="12.7109375" style="1" customWidth="1"/>
    <col min="10" max="10" width="10.7109375" style="1" hidden="1" customWidth="1"/>
    <col min="11" max="15" width="0" style="1" hidden="1" customWidth="1"/>
    <col min="16" max="16" width="9.7109375" style="1" customWidth="1"/>
    <col min="17" max="18" width="0" style="1" hidden="1" customWidth="1"/>
    <col min="19" max="19" width="7.7109375" style="1" customWidth="1"/>
    <col min="20" max="21" width="0" style="1" hidden="1" customWidth="1"/>
    <col min="22" max="22" width="7.7109375" style="1" customWidth="1"/>
    <col min="23" max="23" width="2.7109375" style="1" customWidth="1"/>
    <col min="24" max="26" width="0" style="1" hidden="1" customWidth="1"/>
    <col min="27" max="27" width="9.140625" style="1" hidden="1" customWidth="1"/>
  </cols>
  <sheetData>
    <row r="1" spans="1:23" ht="35.1" customHeight="1" x14ac:dyDescent="0.25">
      <c r="A1"/>
      <c r="B1" s="2" t="s">
        <v>36</v>
      </c>
      <c r="C1" s="2"/>
      <c r="D1"/>
      <c r="E1" s="2" t="s">
        <v>0</v>
      </c>
      <c r="F1" s="2"/>
      <c r="G1"/>
      <c r="H1" s="2" t="s">
        <v>108</v>
      </c>
      <c r="I1" s="2"/>
      <c r="J1"/>
      <c r="K1"/>
      <c r="L1"/>
      <c r="M1"/>
      <c r="N1"/>
      <c r="O1"/>
      <c r="P1"/>
      <c r="Q1"/>
      <c r="R1"/>
      <c r="S1"/>
      <c r="T1"/>
      <c r="U1"/>
      <c r="V1"/>
      <c r="W1">
        <v>30.126000000000001</v>
      </c>
    </row>
    <row r="2" spans="1:23" ht="35.1" customHeight="1" x14ac:dyDescent="0.25">
      <c r="A2"/>
      <c r="B2" s="2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</row>
    <row r="3" spans="1:23" ht="18" customHeight="1" x14ac:dyDescent="0.25">
      <c r="A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/>
    </row>
    <row r="4" spans="1:23" ht="18" customHeight="1" x14ac:dyDescent="0.25">
      <c r="A4"/>
      <c r="B4" t="s">
        <v>2325</v>
      </c>
      <c r="C4"/>
      <c r="D4"/>
      <c r="E4"/>
      <c r="F4" t="s">
        <v>39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8" customHeight="1" x14ac:dyDescent="0.25">
      <c r="A5"/>
      <c r="B5"/>
      <c r="C5"/>
      <c r="D5"/>
      <c r="E5"/>
      <c r="F5" t="s">
        <v>40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8" customHeight="1" x14ac:dyDescent="0.25">
      <c r="A6"/>
      <c r="B6" t="s">
        <v>41</v>
      </c>
      <c r="C6"/>
      <c r="D6" t="s">
        <v>42</v>
      </c>
      <c r="E6"/>
      <c r="F6" t="s">
        <v>43</v>
      </c>
      <c r="G6" t="s">
        <v>44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20.100000000000001" customHeight="1" x14ac:dyDescent="0.25">
      <c r="A7"/>
      <c r="B7" s="2" t="s">
        <v>45</v>
      </c>
      <c r="C7" s="2"/>
      <c r="D7" s="2"/>
      <c r="E7" s="2"/>
      <c r="F7" s="2"/>
      <c r="G7" s="2"/>
      <c r="H7" s="2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8" customHeight="1" x14ac:dyDescent="0.25">
      <c r="A8"/>
      <c r="B8" t="s">
        <v>48</v>
      </c>
      <c r="C8"/>
      <c r="D8"/>
      <c r="E8"/>
      <c r="F8" t="s">
        <v>49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20.100000000000001" customHeight="1" x14ac:dyDescent="0.25">
      <c r="A9"/>
      <c r="B9" s="2" t="s">
        <v>46</v>
      </c>
      <c r="C9" s="2"/>
      <c r="D9" s="2"/>
      <c r="E9" s="2"/>
      <c r="F9" s="2"/>
      <c r="G9" s="2"/>
      <c r="H9" s="2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8" customHeight="1" x14ac:dyDescent="0.25">
      <c r="A10"/>
      <c r="B10" t="s">
        <v>51</v>
      </c>
      <c r="C10"/>
      <c r="D10"/>
      <c r="E10"/>
      <c r="F10" t="s">
        <v>52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0.100000000000001" customHeight="1" x14ac:dyDescent="0.25">
      <c r="A11"/>
      <c r="B11" s="2" t="s">
        <v>47</v>
      </c>
      <c r="C11" s="2"/>
      <c r="D11" s="2"/>
      <c r="E11" s="2"/>
      <c r="F11" s="2"/>
      <c r="G11" s="2"/>
      <c r="H11" s="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8" customHeight="1" x14ac:dyDescent="0.25">
      <c r="A12"/>
      <c r="B12" t="s">
        <v>50</v>
      </c>
      <c r="C12"/>
      <c r="D12"/>
      <c r="E12"/>
      <c r="F12" t="s">
        <v>49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8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8" customHeight="1" x14ac:dyDescent="0.25">
      <c r="A14"/>
      <c r="B14" t="s">
        <v>6</v>
      </c>
      <c r="C14" t="s">
        <v>74</v>
      </c>
      <c r="D14" t="s">
        <v>75</v>
      </c>
      <c r="E14" t="s">
        <v>76</v>
      </c>
      <c r="F14" s="2" t="s">
        <v>58</v>
      </c>
      <c r="G14" s="2"/>
      <c r="H14" s="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8" customHeight="1" x14ac:dyDescent="0.25">
      <c r="A15"/>
      <c r="B15" t="s">
        <v>53</v>
      </c>
      <c r="C15">
        <f>'SO 7450'!E58</f>
        <v>0</v>
      </c>
      <c r="D15">
        <f>'SO 7450'!F58</f>
        <v>0</v>
      </c>
      <c r="E15">
        <f>'SO 7450'!G58</f>
        <v>0</v>
      </c>
      <c r="F15" s="2" t="s">
        <v>59</v>
      </c>
      <c r="G15" s="2"/>
      <c r="H15" s="2"/>
      <c r="I15"/>
      <c r="J15"/>
      <c r="K15"/>
      <c r="L15"/>
      <c r="M15"/>
      <c r="N15"/>
      <c r="O15"/>
      <c r="P15">
        <v>0</v>
      </c>
      <c r="Q15"/>
      <c r="R15"/>
      <c r="S15"/>
      <c r="T15"/>
      <c r="U15"/>
      <c r="V15"/>
      <c r="W15"/>
    </row>
    <row r="16" spans="1:23" ht="18" customHeight="1" x14ac:dyDescent="0.25">
      <c r="A16"/>
      <c r="B16" t="s">
        <v>54</v>
      </c>
      <c r="C16"/>
      <c r="D16"/>
      <c r="E16"/>
      <c r="F16" s="2" t="s">
        <v>60</v>
      </c>
      <c r="G16" s="2"/>
      <c r="H16" s="2"/>
      <c r="I16"/>
      <c r="J16"/>
      <c r="K16"/>
      <c r="L16"/>
      <c r="M16"/>
      <c r="N16"/>
      <c r="O16"/>
      <c r="P16">
        <f>(SUM(Z75:Z113))</f>
        <v>0</v>
      </c>
      <c r="Q16"/>
      <c r="R16"/>
      <c r="S16"/>
      <c r="T16"/>
      <c r="U16"/>
      <c r="V16"/>
      <c r="W16"/>
    </row>
    <row r="17" spans="1:26" ht="18" customHeight="1" x14ac:dyDescent="0.25">
      <c r="A17"/>
      <c r="B17" t="s">
        <v>55</v>
      </c>
      <c r="C17"/>
      <c r="D17"/>
      <c r="E17"/>
      <c r="F17" s="2" t="s">
        <v>61</v>
      </c>
      <c r="G17" s="2"/>
      <c r="H17" s="2"/>
      <c r="I17"/>
      <c r="J17"/>
      <c r="K17"/>
      <c r="L17"/>
      <c r="M17"/>
      <c r="N17"/>
      <c r="O17"/>
      <c r="P17">
        <v>0</v>
      </c>
      <c r="Q17"/>
      <c r="R17"/>
      <c r="S17"/>
      <c r="T17"/>
      <c r="U17"/>
      <c r="V17"/>
      <c r="W17"/>
    </row>
    <row r="18" spans="1:26" ht="18" customHeight="1" x14ac:dyDescent="0.25">
      <c r="A18"/>
      <c r="B18" t="s">
        <v>56</v>
      </c>
      <c r="C18"/>
      <c r="D18"/>
      <c r="E18"/>
      <c r="F18" s="2"/>
      <c r="G18" s="2"/>
      <c r="H18" s="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6" ht="18" customHeight="1" x14ac:dyDescent="0.25">
      <c r="A19"/>
      <c r="B19" t="s">
        <v>57</v>
      </c>
      <c r="C19"/>
      <c r="D19"/>
      <c r="E19">
        <f>SUM(E15:E18)</f>
        <v>0</v>
      </c>
      <c r="F19" s="2" t="s">
        <v>57</v>
      </c>
      <c r="G19" s="2"/>
      <c r="H19" s="2"/>
      <c r="I19"/>
      <c r="J19"/>
      <c r="K19"/>
      <c r="L19"/>
      <c r="M19"/>
      <c r="N19"/>
      <c r="O19"/>
      <c r="P19">
        <f>SUM(P15:P18)</f>
        <v>0</v>
      </c>
      <c r="Q19"/>
      <c r="R19"/>
      <c r="S19"/>
      <c r="T19"/>
      <c r="U19"/>
      <c r="V19"/>
      <c r="W19"/>
    </row>
    <row r="20" spans="1:26" ht="18" customHeight="1" x14ac:dyDescent="0.25">
      <c r="A20"/>
      <c r="B20" t="s">
        <v>67</v>
      </c>
      <c r="C20"/>
      <c r="D20"/>
      <c r="E20"/>
      <c r="F20" s="2" t="s">
        <v>67</v>
      </c>
      <c r="G20" s="2"/>
      <c r="H20" s="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6" ht="18" customHeight="1" x14ac:dyDescent="0.25">
      <c r="A21"/>
      <c r="B21" t="s">
        <v>68</v>
      </c>
      <c r="C21"/>
      <c r="D21"/>
      <c r="E21">
        <f>((E15*U22*0)+(E16*V22*0)+(E17*W22*0))/100</f>
        <v>0</v>
      </c>
      <c r="F21" s="2" t="s">
        <v>71</v>
      </c>
      <c r="G21" s="2"/>
      <c r="H21" s="2"/>
      <c r="I21"/>
      <c r="J21"/>
      <c r="K21"/>
      <c r="L21"/>
      <c r="M21"/>
      <c r="N21"/>
      <c r="O21"/>
      <c r="P21">
        <f>((E15*X22*0)+(E16*Y22*0)+(E17*Z22*0))/100</f>
        <v>0</v>
      </c>
      <c r="Q21"/>
      <c r="R21"/>
      <c r="S21"/>
      <c r="T21"/>
      <c r="U21"/>
      <c r="V21"/>
      <c r="W21"/>
    </row>
    <row r="22" spans="1:26" ht="18" customHeight="1" x14ac:dyDescent="0.25">
      <c r="A22"/>
      <c r="B22" t="s">
        <v>69</v>
      </c>
      <c r="C22"/>
      <c r="D22"/>
      <c r="E22">
        <f>((E15*U23*0)+(E16*V23*0)+(E17*W23*0))/100</f>
        <v>0</v>
      </c>
      <c r="F22" s="2" t="s">
        <v>72</v>
      </c>
      <c r="G22" s="2"/>
      <c r="H22" s="2"/>
      <c r="I22"/>
      <c r="J22"/>
      <c r="K22"/>
      <c r="L22"/>
      <c r="M22"/>
      <c r="N22"/>
      <c r="O22"/>
      <c r="P22">
        <f>((E15*X23*0)+(E16*Y23*0)+(E17*Z23*0))/100</f>
        <v>0</v>
      </c>
      <c r="Q22"/>
      <c r="R22"/>
      <c r="S22"/>
      <c r="T22"/>
      <c r="U22">
        <v>1</v>
      </c>
      <c r="V22">
        <v>1</v>
      </c>
      <c r="W22">
        <v>1</v>
      </c>
      <c r="X22" s="1">
        <v>1</v>
      </c>
      <c r="Y22" s="1">
        <v>1</v>
      </c>
      <c r="Z22" s="1">
        <v>1</v>
      </c>
    </row>
    <row r="23" spans="1:26" ht="18" customHeight="1" x14ac:dyDescent="0.25">
      <c r="A23"/>
      <c r="B23" t="s">
        <v>70</v>
      </c>
      <c r="C23"/>
      <c r="D23"/>
      <c r="E23">
        <f>((E15*U24*0)+(E16*V24*0)+(E17*W24*0))/100</f>
        <v>0</v>
      </c>
      <c r="F23" s="2" t="s">
        <v>73</v>
      </c>
      <c r="G23" s="2"/>
      <c r="H23" s="2"/>
      <c r="I23"/>
      <c r="J23"/>
      <c r="K23"/>
      <c r="L23"/>
      <c r="M23"/>
      <c r="N23"/>
      <c r="O23"/>
      <c r="P23">
        <f>((E15*X24*0)+(E16*Y24*0)+(E17*Z24*0))/100</f>
        <v>0</v>
      </c>
      <c r="Q23"/>
      <c r="R23"/>
      <c r="S23"/>
      <c r="T23"/>
      <c r="U23">
        <v>1</v>
      </c>
      <c r="V23">
        <v>1</v>
      </c>
      <c r="W23">
        <v>0</v>
      </c>
      <c r="X23" s="1">
        <v>1</v>
      </c>
      <c r="Y23" s="1">
        <v>1</v>
      </c>
      <c r="Z23" s="1">
        <v>1</v>
      </c>
    </row>
    <row r="24" spans="1:26" ht="18" customHeight="1" x14ac:dyDescent="0.25">
      <c r="A24"/>
      <c r="B24"/>
      <c r="C24"/>
      <c r="D24"/>
      <c r="E24"/>
      <c r="F24" s="2"/>
      <c r="G24" s="2"/>
      <c r="H24" s="2"/>
      <c r="I24"/>
      <c r="J24"/>
      <c r="K24"/>
      <c r="L24"/>
      <c r="M24"/>
      <c r="N24"/>
      <c r="O24"/>
      <c r="P24"/>
      <c r="Q24"/>
      <c r="R24"/>
      <c r="S24"/>
      <c r="T24"/>
      <c r="U24">
        <v>1</v>
      </c>
      <c r="V24">
        <v>1</v>
      </c>
      <c r="W24">
        <v>1</v>
      </c>
      <c r="X24" s="1">
        <v>1</v>
      </c>
      <c r="Y24" s="1">
        <v>1</v>
      </c>
      <c r="Z24" s="1">
        <v>0</v>
      </c>
    </row>
    <row r="25" spans="1:26" ht="18" customHeight="1" x14ac:dyDescent="0.25">
      <c r="A25"/>
      <c r="B25"/>
      <c r="C25"/>
      <c r="D25"/>
      <c r="E25"/>
      <c r="F25" s="2" t="s">
        <v>57</v>
      </c>
      <c r="G25" s="2"/>
      <c r="H25" s="2"/>
      <c r="I25"/>
      <c r="J25"/>
      <c r="K25"/>
      <c r="L25"/>
      <c r="M25"/>
      <c r="N25"/>
      <c r="O25"/>
      <c r="P25">
        <f>SUM(E21:E24)+SUM(P21:P24)</f>
        <v>0</v>
      </c>
      <c r="Q25"/>
      <c r="R25"/>
      <c r="S25"/>
      <c r="T25"/>
      <c r="U25"/>
      <c r="V25"/>
      <c r="W25"/>
    </row>
    <row r="26" spans="1:26" ht="18" customHeight="1" x14ac:dyDescent="0.25">
      <c r="A26"/>
      <c r="B26" t="s">
        <v>79</v>
      </c>
      <c r="C26"/>
      <c r="D26"/>
      <c r="E26"/>
      <c r="F26" s="2" t="s">
        <v>62</v>
      </c>
      <c r="G26" s="2"/>
      <c r="H26" s="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6" ht="18" customHeight="1" x14ac:dyDescent="0.25">
      <c r="A27"/>
      <c r="B27"/>
      <c r="C27"/>
      <c r="D27"/>
      <c r="E27"/>
      <c r="F27" s="2" t="s">
        <v>63</v>
      </c>
      <c r="G27" s="2"/>
      <c r="H27" s="2"/>
      <c r="I27"/>
      <c r="J27"/>
      <c r="K27"/>
      <c r="L27"/>
      <c r="M27"/>
      <c r="N27"/>
      <c r="O27"/>
      <c r="P27">
        <f>E19+P19+E25+P25</f>
        <v>0</v>
      </c>
      <c r="Q27"/>
      <c r="R27"/>
      <c r="S27"/>
      <c r="T27"/>
      <c r="U27"/>
      <c r="V27"/>
      <c r="W27"/>
    </row>
    <row r="28" spans="1:26" ht="18" customHeight="1" x14ac:dyDescent="0.25">
      <c r="A28"/>
      <c r="B28"/>
      <c r="C28"/>
      <c r="D28"/>
      <c r="E28"/>
      <c r="F28" s="2" t="s">
        <v>64</v>
      </c>
      <c r="G28" s="2"/>
      <c r="H28">
        <f>P27-SUM('SO 7450'!K75:'SO 7450'!K113)</f>
        <v>0</v>
      </c>
      <c r="I28"/>
      <c r="J28"/>
      <c r="K28"/>
      <c r="L28"/>
      <c r="M28"/>
      <c r="N28"/>
      <c r="O28"/>
      <c r="P28">
        <f>ROUND(((ROUND(H28,2)*20)*1/100),2)</f>
        <v>0</v>
      </c>
      <c r="Q28"/>
      <c r="R28"/>
      <c r="S28"/>
      <c r="T28"/>
      <c r="U28"/>
      <c r="V28"/>
      <c r="W28"/>
    </row>
    <row r="29" spans="1:26" ht="18" customHeight="1" x14ac:dyDescent="0.25">
      <c r="A29"/>
      <c r="B29"/>
      <c r="C29"/>
      <c r="D29"/>
      <c r="E29"/>
      <c r="F29" s="2" t="s">
        <v>65</v>
      </c>
      <c r="G29" s="2"/>
      <c r="H29">
        <f>SUM('SO 7450'!K75:'SO 7450'!K113)</f>
        <v>0</v>
      </c>
      <c r="I29"/>
      <c r="J29"/>
      <c r="K29"/>
      <c r="L29"/>
      <c r="M29"/>
      <c r="N29"/>
      <c r="O29"/>
      <c r="P29">
        <f>ROUND(((ROUND(H29,2)*0)/100),2)</f>
        <v>0</v>
      </c>
      <c r="Q29"/>
      <c r="R29"/>
      <c r="S29"/>
      <c r="T29"/>
      <c r="U29"/>
      <c r="V29"/>
      <c r="W29"/>
    </row>
    <row r="30" spans="1:26" ht="18" customHeight="1" x14ac:dyDescent="0.25">
      <c r="A30"/>
      <c r="B30"/>
      <c r="C30"/>
      <c r="D30"/>
      <c r="E30"/>
      <c r="F30" s="2" t="s">
        <v>66</v>
      </c>
      <c r="G30" s="2"/>
      <c r="H30"/>
      <c r="I30"/>
      <c r="J30"/>
      <c r="K30"/>
      <c r="L30"/>
      <c r="M30"/>
      <c r="N30"/>
      <c r="O30"/>
      <c r="P30">
        <f>SUM(P27:P29)</f>
        <v>0</v>
      </c>
      <c r="Q30"/>
      <c r="R30"/>
      <c r="S30"/>
      <c r="T30"/>
      <c r="U30"/>
      <c r="V30"/>
      <c r="W30"/>
    </row>
    <row r="31" spans="1:26" ht="18" customHeight="1" x14ac:dyDescent="0.25">
      <c r="A31"/>
      <c r="B31"/>
      <c r="C31"/>
      <c r="D31"/>
      <c r="E31"/>
      <c r="F31" s="2"/>
      <c r="G31" s="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6" ht="18" customHeight="1" x14ac:dyDescent="0.25">
      <c r="A32"/>
      <c r="B32" t="s">
        <v>77</v>
      </c>
      <c r="C32"/>
      <c r="D32"/>
      <c r="E32" t="s">
        <v>78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8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8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8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8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35.1" customHeight="1" x14ac:dyDescent="0.25">
      <c r="A44"/>
      <c r="B44" s="2" t="s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/>
    </row>
    <row r="45" spans="1:2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20.100000000000001" customHeight="1" x14ac:dyDescent="0.25">
      <c r="A46"/>
      <c r="B46" s="2" t="s">
        <v>45</v>
      </c>
      <c r="C46" s="2"/>
      <c r="D46" s="2"/>
      <c r="E46" s="2"/>
      <c r="F46" s="2" t="s">
        <v>42</v>
      </c>
      <c r="G46" s="2"/>
      <c r="H46" s="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20.100000000000001" customHeight="1" x14ac:dyDescent="0.25">
      <c r="A47"/>
      <c r="B47" s="2" t="s">
        <v>46</v>
      </c>
      <c r="C47" s="2"/>
      <c r="D47" s="2"/>
      <c r="E47" s="2"/>
      <c r="F47" s="2" t="s">
        <v>40</v>
      </c>
      <c r="G47" s="2"/>
      <c r="H47" s="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20.100000000000001" customHeight="1" x14ac:dyDescent="0.25">
      <c r="A48"/>
      <c r="B48" s="2" t="s">
        <v>47</v>
      </c>
      <c r="C48" s="2"/>
      <c r="D48" s="2"/>
      <c r="E48" s="2"/>
      <c r="F48" s="2" t="s">
        <v>83</v>
      </c>
      <c r="G48" s="2"/>
      <c r="H48" s="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6" ht="30" customHeight="1" x14ac:dyDescent="0.25">
      <c r="A49"/>
      <c r="B49" s="2" t="s">
        <v>1</v>
      </c>
      <c r="C49" s="2"/>
      <c r="D49" s="2"/>
      <c r="E49" s="2"/>
      <c r="F49" s="2"/>
      <c r="G49" s="2"/>
      <c r="H49" s="2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6" x14ac:dyDescent="0.25">
      <c r="A50"/>
      <c r="B50" t="s">
        <v>2325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6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6" x14ac:dyDescent="0.25">
      <c r="A53"/>
      <c r="B53" t="s">
        <v>84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6" x14ac:dyDescent="0.25">
      <c r="A54"/>
      <c r="B54" s="2" t="s">
        <v>80</v>
      </c>
      <c r="C54" s="2"/>
      <c r="D54"/>
      <c r="E54" t="s">
        <v>74</v>
      </c>
      <c r="F54" t="s">
        <v>75</v>
      </c>
      <c r="G54" t="s">
        <v>57</v>
      </c>
      <c r="H54" t="s">
        <v>81</v>
      </c>
      <c r="I54" t="s">
        <v>82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6" x14ac:dyDescent="0.25">
      <c r="A55"/>
      <c r="B55" s="2" t="s">
        <v>85</v>
      </c>
      <c r="C55" s="2"/>
      <c r="D55" s="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 s="2" t="s">
        <v>86</v>
      </c>
      <c r="C56" s="2"/>
      <c r="D56" s="2"/>
      <c r="E56">
        <f>'SO 7450'!L103</f>
        <v>0</v>
      </c>
      <c r="F56">
        <f>'SO 7450'!M103</f>
        <v>0</v>
      </c>
      <c r="G56">
        <f>'SO 7450'!I103</f>
        <v>0</v>
      </c>
      <c r="H56">
        <f>'SO 7450'!S103</f>
        <v>0</v>
      </c>
      <c r="I56">
        <f>'SO 7450'!V103</f>
        <v>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 s="2" t="s">
        <v>393</v>
      </c>
      <c r="C57" s="2"/>
      <c r="D57" s="2"/>
      <c r="E57">
        <f>'SO 7450'!L111</f>
        <v>0</v>
      </c>
      <c r="F57">
        <f>'SO 7450'!M111</f>
        <v>0</v>
      </c>
      <c r="G57">
        <f>'SO 7450'!I111</f>
        <v>0</v>
      </c>
      <c r="H57">
        <f>'SO 7450'!S111</f>
        <v>0</v>
      </c>
      <c r="I57">
        <f>'SO 7450'!V111</f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 s="2" t="s">
        <v>85</v>
      </c>
      <c r="C58" s="2"/>
      <c r="D58" s="2"/>
      <c r="E58">
        <f>'SO 7450'!L113</f>
        <v>0</v>
      </c>
      <c r="F58">
        <f>'SO 7450'!M113</f>
        <v>0</v>
      </c>
      <c r="G58">
        <f>'SO 7450'!I113</f>
        <v>0</v>
      </c>
      <c r="H58">
        <f>'SO 7450'!S113</f>
        <v>0</v>
      </c>
      <c r="I58">
        <f>'SO 7450'!V113</f>
        <v>0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V59"/>
      <c r="W59"/>
    </row>
    <row r="60" spans="1:26" x14ac:dyDescent="0.25">
      <c r="A60"/>
      <c r="B60" s="2" t="s">
        <v>107</v>
      </c>
      <c r="C60" s="2"/>
      <c r="D60" s="2"/>
      <c r="E60">
        <f>'SO 7450'!L114</f>
        <v>0</v>
      </c>
      <c r="F60">
        <f>'SO 7450'!M114</f>
        <v>0</v>
      </c>
      <c r="G60">
        <f>'SO 7450'!I114</f>
        <v>0</v>
      </c>
      <c r="H60">
        <f>'SO 7450'!S114</f>
        <v>0</v>
      </c>
      <c r="I60">
        <f>'SO 7450'!V114</f>
        <v>0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6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6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6" ht="35.1" customHeight="1" x14ac:dyDescent="0.25">
      <c r="A64"/>
      <c r="B64" s="2" t="s">
        <v>108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/>
    </row>
    <row r="65" spans="1:26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6" ht="20.100000000000001" customHeight="1" x14ac:dyDescent="0.25">
      <c r="A66"/>
      <c r="B66" s="2" t="s">
        <v>45</v>
      </c>
      <c r="C66" s="2"/>
      <c r="D66" s="2"/>
      <c r="E66" s="2"/>
      <c r="F66"/>
      <c r="G66"/>
      <c r="H66" t="s">
        <v>42</v>
      </c>
      <c r="I66" s="2"/>
      <c r="J66" s="2"/>
      <c r="K66" s="2"/>
      <c r="L66" s="2"/>
      <c r="M66" s="2"/>
      <c r="N66" s="2"/>
      <c r="O66" s="2"/>
      <c r="P66" s="2"/>
      <c r="Q66"/>
      <c r="R66"/>
      <c r="S66"/>
      <c r="T66"/>
      <c r="U66"/>
      <c r="V66"/>
      <c r="W66"/>
    </row>
    <row r="67" spans="1:26" ht="20.100000000000001" customHeight="1" x14ac:dyDescent="0.25">
      <c r="A67"/>
      <c r="B67" s="2" t="s">
        <v>46</v>
      </c>
      <c r="C67" s="2"/>
      <c r="D67" s="2"/>
      <c r="E67" s="2"/>
      <c r="F67"/>
      <c r="G67"/>
      <c r="H67" t="s">
        <v>119</v>
      </c>
      <c r="I67" t="s">
        <v>120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6" ht="20.100000000000001" customHeight="1" x14ac:dyDescent="0.25">
      <c r="A68"/>
      <c r="B68" s="2" t="s">
        <v>47</v>
      </c>
      <c r="C68" s="2"/>
      <c r="D68" s="2"/>
      <c r="E68" s="2"/>
      <c r="F68"/>
      <c r="G68"/>
      <c r="H68" t="s">
        <v>121</v>
      </c>
      <c r="I68" t="s">
        <v>44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6" ht="20.100000000000001" customHeight="1" x14ac:dyDescent="0.25">
      <c r="A69"/>
      <c r="B69" t="s">
        <v>122</v>
      </c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6" ht="20.100000000000001" customHeight="1" x14ac:dyDescent="0.25">
      <c r="A70"/>
      <c r="B70" t="s">
        <v>2325</v>
      </c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6" ht="20.100000000000001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6" ht="20.100000000000001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6" ht="20.100000000000001" customHeight="1" x14ac:dyDescent="0.25">
      <c r="A73"/>
      <c r="B73" t="s">
        <v>84</v>
      </c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6" x14ac:dyDescent="0.25">
      <c r="A74"/>
      <c r="B74" t="s">
        <v>109</v>
      </c>
      <c r="C74" t="s">
        <v>110</v>
      </c>
      <c r="D74" t="s">
        <v>111</v>
      </c>
      <c r="E74"/>
      <c r="F74" t="s">
        <v>112</v>
      </c>
      <c r="G74" t="s">
        <v>113</v>
      </c>
      <c r="H74" t="s">
        <v>114</v>
      </c>
      <c r="I74" t="s">
        <v>115</v>
      </c>
      <c r="J74"/>
      <c r="K74"/>
      <c r="L74"/>
      <c r="M74"/>
      <c r="N74"/>
      <c r="O74"/>
      <c r="P74" t="s">
        <v>116</v>
      </c>
      <c r="Q74"/>
      <c r="R74"/>
      <c r="S74" t="s">
        <v>117</v>
      </c>
      <c r="T74"/>
      <c r="U74"/>
      <c r="V74" t="s">
        <v>118</v>
      </c>
      <c r="W74"/>
    </row>
    <row r="75" spans="1:26" x14ac:dyDescent="0.25">
      <c r="A75"/>
      <c r="B75"/>
      <c r="C75"/>
      <c r="D75" s="2" t="s">
        <v>85</v>
      </c>
      <c r="E75" s="2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x14ac:dyDescent="0.25">
      <c r="A76"/>
      <c r="B76"/>
      <c r="C76">
        <v>1</v>
      </c>
      <c r="D76" s="2" t="s">
        <v>86</v>
      </c>
      <c r="E76" s="2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ht="24.95" customHeight="1" x14ac:dyDescent="0.25">
      <c r="A77"/>
      <c r="B77"/>
      <c r="C77" t="s">
        <v>1026</v>
      </c>
      <c r="D77" s="2" t="s">
        <v>2326</v>
      </c>
      <c r="E77" s="2"/>
      <c r="F77" t="s">
        <v>218</v>
      </c>
      <c r="G77">
        <v>1</v>
      </c>
      <c r="H77">
        <v>0</v>
      </c>
      <c r="I77">
        <f t="shared" ref="I77:I102" si="0">ROUND(G77*(H77),2)</f>
        <v>0</v>
      </c>
      <c r="J77">
        <f t="shared" ref="J77:J102" si="1">ROUND(G77*(N77),2)</f>
        <v>0</v>
      </c>
      <c r="K77">
        <f t="shared" ref="K77:K102" si="2">ROUND(G77*(O77),2)</f>
        <v>0</v>
      </c>
      <c r="L77">
        <f t="shared" ref="L77:L102" si="3">ROUND(G77*(H77),2)</f>
        <v>0</v>
      </c>
      <c r="M77"/>
      <c r="N77">
        <v>0</v>
      </c>
      <c r="O77"/>
      <c r="P77"/>
      <c r="Q77"/>
      <c r="R77"/>
      <c r="S77">
        <f t="shared" ref="S77:S102" si="4">ROUND(G77*(P77),3)</f>
        <v>0</v>
      </c>
      <c r="T77"/>
      <c r="U77"/>
      <c r="V77"/>
      <c r="W77"/>
      <c r="Z77" s="1">
        <f t="shared" ref="Z77:Z102" si="5">0.058844*POWER(I77,0.952797)</f>
        <v>0</v>
      </c>
    </row>
    <row r="78" spans="1:26" ht="35.1" customHeight="1" x14ac:dyDescent="0.25">
      <c r="A78"/>
      <c r="B78"/>
      <c r="C78" t="s">
        <v>1028</v>
      </c>
      <c r="D78" s="2" t="s">
        <v>2327</v>
      </c>
      <c r="E78" s="2"/>
      <c r="F78" t="s">
        <v>218</v>
      </c>
      <c r="G78">
        <v>1</v>
      </c>
      <c r="H78">
        <v>0</v>
      </c>
      <c r="I78">
        <f t="shared" si="0"/>
        <v>0</v>
      </c>
      <c r="J78">
        <f t="shared" si="1"/>
        <v>0</v>
      </c>
      <c r="K78">
        <f t="shared" si="2"/>
        <v>0</v>
      </c>
      <c r="L78">
        <f t="shared" si="3"/>
        <v>0</v>
      </c>
      <c r="M78"/>
      <c r="N78">
        <v>0</v>
      </c>
      <c r="O78"/>
      <c r="P78"/>
      <c r="Q78"/>
      <c r="R78"/>
      <c r="S78">
        <f t="shared" si="4"/>
        <v>0</v>
      </c>
      <c r="T78"/>
      <c r="U78"/>
      <c r="V78"/>
      <c r="W78"/>
      <c r="Z78" s="1">
        <f t="shared" si="5"/>
        <v>0</v>
      </c>
    </row>
    <row r="79" spans="1:26" ht="24.95" customHeight="1" x14ac:dyDescent="0.25">
      <c r="A79"/>
      <c r="B79"/>
      <c r="C79" t="s">
        <v>1032</v>
      </c>
      <c r="D79" s="2" t="s">
        <v>2328</v>
      </c>
      <c r="E79" s="2"/>
      <c r="F79" t="s">
        <v>218</v>
      </c>
      <c r="G79">
        <v>18</v>
      </c>
      <c r="H79">
        <v>0</v>
      </c>
      <c r="I79">
        <f t="shared" si="0"/>
        <v>0</v>
      </c>
      <c r="J79">
        <f t="shared" si="1"/>
        <v>0</v>
      </c>
      <c r="K79">
        <f t="shared" si="2"/>
        <v>0</v>
      </c>
      <c r="L79">
        <f t="shared" si="3"/>
        <v>0</v>
      </c>
      <c r="M79"/>
      <c r="N79">
        <v>0</v>
      </c>
      <c r="O79"/>
      <c r="P79"/>
      <c r="Q79"/>
      <c r="R79"/>
      <c r="S79">
        <f t="shared" si="4"/>
        <v>0</v>
      </c>
      <c r="T79"/>
      <c r="U79"/>
      <c r="V79"/>
      <c r="W79"/>
      <c r="Z79" s="1">
        <f t="shared" si="5"/>
        <v>0</v>
      </c>
    </row>
    <row r="80" spans="1:26" ht="24.95" customHeight="1" x14ac:dyDescent="0.25">
      <c r="A80"/>
      <c r="B80"/>
      <c r="C80" t="s">
        <v>1034</v>
      </c>
      <c r="D80" s="2" t="s">
        <v>2329</v>
      </c>
      <c r="E80" s="2"/>
      <c r="F80" t="s">
        <v>215</v>
      </c>
      <c r="G80">
        <v>79</v>
      </c>
      <c r="H80">
        <v>0</v>
      </c>
      <c r="I80">
        <f t="shared" si="0"/>
        <v>0</v>
      </c>
      <c r="J80">
        <f t="shared" si="1"/>
        <v>0</v>
      </c>
      <c r="K80">
        <f t="shared" si="2"/>
        <v>0</v>
      </c>
      <c r="L80">
        <f t="shared" si="3"/>
        <v>0</v>
      </c>
      <c r="M80"/>
      <c r="N80">
        <v>0</v>
      </c>
      <c r="O80"/>
      <c r="P80"/>
      <c r="Q80"/>
      <c r="R80"/>
      <c r="S80">
        <f t="shared" si="4"/>
        <v>0</v>
      </c>
      <c r="T80"/>
      <c r="U80"/>
      <c r="V80"/>
      <c r="W80"/>
      <c r="Z80" s="1">
        <f t="shared" si="5"/>
        <v>0</v>
      </c>
    </row>
    <row r="81" spans="1:26" ht="24.95" customHeight="1" x14ac:dyDescent="0.25">
      <c r="A81"/>
      <c r="B81"/>
      <c r="C81" t="s">
        <v>1036</v>
      </c>
      <c r="D81" s="2" t="s">
        <v>2330</v>
      </c>
      <c r="E81" s="2"/>
      <c r="F81" t="s">
        <v>215</v>
      </c>
      <c r="G81">
        <v>135</v>
      </c>
      <c r="H81">
        <v>0</v>
      </c>
      <c r="I81">
        <f t="shared" si="0"/>
        <v>0</v>
      </c>
      <c r="J81">
        <f t="shared" si="1"/>
        <v>0</v>
      </c>
      <c r="K81">
        <f t="shared" si="2"/>
        <v>0</v>
      </c>
      <c r="L81">
        <f t="shared" si="3"/>
        <v>0</v>
      </c>
      <c r="M81"/>
      <c r="N81">
        <v>0</v>
      </c>
      <c r="O81"/>
      <c r="P81"/>
      <c r="Q81"/>
      <c r="R81"/>
      <c r="S81">
        <f t="shared" si="4"/>
        <v>0</v>
      </c>
      <c r="T81"/>
      <c r="U81"/>
      <c r="V81"/>
      <c r="W81"/>
      <c r="Z81" s="1">
        <f t="shared" si="5"/>
        <v>0</v>
      </c>
    </row>
    <row r="82" spans="1:26" ht="24.95" customHeight="1" x14ac:dyDescent="0.25">
      <c r="A82"/>
      <c r="B82"/>
      <c r="C82" t="s">
        <v>1038</v>
      </c>
      <c r="D82" s="2" t="s">
        <v>2331</v>
      </c>
      <c r="E82" s="2"/>
      <c r="F82" t="s">
        <v>215</v>
      </c>
      <c r="G82">
        <v>56</v>
      </c>
      <c r="H82">
        <v>0</v>
      </c>
      <c r="I82">
        <f t="shared" si="0"/>
        <v>0</v>
      </c>
      <c r="J82">
        <f t="shared" si="1"/>
        <v>0</v>
      </c>
      <c r="K82">
        <f t="shared" si="2"/>
        <v>0</v>
      </c>
      <c r="L82">
        <f t="shared" si="3"/>
        <v>0</v>
      </c>
      <c r="M82"/>
      <c r="N82">
        <v>0</v>
      </c>
      <c r="O82"/>
      <c r="P82"/>
      <c r="Q82"/>
      <c r="R82"/>
      <c r="S82">
        <f t="shared" si="4"/>
        <v>0</v>
      </c>
      <c r="T82"/>
      <c r="U82"/>
      <c r="V82"/>
      <c r="W82"/>
      <c r="Z82" s="1">
        <f t="shared" si="5"/>
        <v>0</v>
      </c>
    </row>
    <row r="83" spans="1:26" ht="24.95" customHeight="1" x14ac:dyDescent="0.25">
      <c r="A83"/>
      <c r="B83"/>
      <c r="C83" t="s">
        <v>1040</v>
      </c>
      <c r="D83" s="2" t="s">
        <v>1237</v>
      </c>
      <c r="E83" s="2"/>
      <c r="F83" t="s">
        <v>215</v>
      </c>
      <c r="G83">
        <v>56</v>
      </c>
      <c r="H83">
        <v>0</v>
      </c>
      <c r="I83">
        <f t="shared" si="0"/>
        <v>0</v>
      </c>
      <c r="J83">
        <f t="shared" si="1"/>
        <v>0</v>
      </c>
      <c r="K83">
        <f t="shared" si="2"/>
        <v>0</v>
      </c>
      <c r="L83">
        <f t="shared" si="3"/>
        <v>0</v>
      </c>
      <c r="M83"/>
      <c r="N83">
        <v>0</v>
      </c>
      <c r="O83"/>
      <c r="P83"/>
      <c r="Q83"/>
      <c r="R83"/>
      <c r="S83">
        <f t="shared" si="4"/>
        <v>0</v>
      </c>
      <c r="T83"/>
      <c r="U83"/>
      <c r="V83"/>
      <c r="W83"/>
      <c r="Z83" s="1">
        <f t="shared" si="5"/>
        <v>0</v>
      </c>
    </row>
    <row r="84" spans="1:26" ht="24.95" customHeight="1" x14ac:dyDescent="0.25">
      <c r="A84"/>
      <c r="B84"/>
      <c r="C84" t="s">
        <v>1042</v>
      </c>
      <c r="D84" s="2" t="s">
        <v>2332</v>
      </c>
      <c r="E84" s="2"/>
      <c r="F84" t="s">
        <v>215</v>
      </c>
      <c r="G84">
        <v>135</v>
      </c>
      <c r="H84">
        <v>0</v>
      </c>
      <c r="I84">
        <f t="shared" si="0"/>
        <v>0</v>
      </c>
      <c r="J84">
        <f t="shared" si="1"/>
        <v>0</v>
      </c>
      <c r="K84">
        <f t="shared" si="2"/>
        <v>0</v>
      </c>
      <c r="L84">
        <f t="shared" si="3"/>
        <v>0</v>
      </c>
      <c r="M84"/>
      <c r="N84">
        <v>0</v>
      </c>
      <c r="O84"/>
      <c r="P84"/>
      <c r="Q84"/>
      <c r="R84"/>
      <c r="S84">
        <f t="shared" si="4"/>
        <v>0</v>
      </c>
      <c r="T84"/>
      <c r="U84"/>
      <c r="V84"/>
      <c r="W84"/>
      <c r="Z84" s="1">
        <f t="shared" si="5"/>
        <v>0</v>
      </c>
    </row>
    <row r="85" spans="1:26" ht="24.95" customHeight="1" x14ac:dyDescent="0.25">
      <c r="A85"/>
      <c r="B85"/>
      <c r="C85" t="s">
        <v>1044</v>
      </c>
      <c r="D85" s="2" t="s">
        <v>2333</v>
      </c>
      <c r="E85" s="2"/>
      <c r="F85" t="s">
        <v>218</v>
      </c>
      <c r="G85">
        <v>25</v>
      </c>
      <c r="H85">
        <v>0</v>
      </c>
      <c r="I85">
        <f t="shared" si="0"/>
        <v>0</v>
      </c>
      <c r="J85">
        <f t="shared" si="1"/>
        <v>0</v>
      </c>
      <c r="K85">
        <f t="shared" si="2"/>
        <v>0</v>
      </c>
      <c r="L85">
        <f t="shared" si="3"/>
        <v>0</v>
      </c>
      <c r="M85"/>
      <c r="N85">
        <v>0</v>
      </c>
      <c r="O85"/>
      <c r="P85"/>
      <c r="Q85"/>
      <c r="R85"/>
      <c r="S85">
        <f t="shared" si="4"/>
        <v>0</v>
      </c>
      <c r="T85"/>
      <c r="U85"/>
      <c r="V85"/>
      <c r="W85"/>
      <c r="Z85" s="1">
        <f t="shared" si="5"/>
        <v>0</v>
      </c>
    </row>
    <row r="86" spans="1:26" ht="24.95" customHeight="1" x14ac:dyDescent="0.25">
      <c r="A86"/>
      <c r="B86"/>
      <c r="C86" t="s">
        <v>1046</v>
      </c>
      <c r="D86" s="2" t="s">
        <v>2334</v>
      </c>
      <c r="E86" s="2"/>
      <c r="F86" t="s">
        <v>215</v>
      </c>
      <c r="G86">
        <v>135</v>
      </c>
      <c r="H86">
        <v>0</v>
      </c>
      <c r="I86">
        <f t="shared" si="0"/>
        <v>0</v>
      </c>
      <c r="J86">
        <f t="shared" si="1"/>
        <v>0</v>
      </c>
      <c r="K86">
        <f t="shared" si="2"/>
        <v>0</v>
      </c>
      <c r="L86">
        <f t="shared" si="3"/>
        <v>0</v>
      </c>
      <c r="M86"/>
      <c r="N86">
        <v>0</v>
      </c>
      <c r="O86"/>
      <c r="P86"/>
      <c r="Q86"/>
      <c r="R86"/>
      <c r="S86">
        <f t="shared" si="4"/>
        <v>0</v>
      </c>
      <c r="T86"/>
      <c r="U86"/>
      <c r="V86"/>
      <c r="W86"/>
      <c r="Z86" s="1">
        <f t="shared" si="5"/>
        <v>0</v>
      </c>
    </row>
    <row r="87" spans="1:26" ht="24.95" customHeight="1" x14ac:dyDescent="0.25">
      <c r="A87"/>
      <c r="B87"/>
      <c r="C87" t="s">
        <v>1048</v>
      </c>
      <c r="D87" s="2" t="s">
        <v>2143</v>
      </c>
      <c r="E87" s="2"/>
      <c r="F87" t="s">
        <v>215</v>
      </c>
      <c r="G87">
        <v>135</v>
      </c>
      <c r="H87">
        <v>0</v>
      </c>
      <c r="I87">
        <f t="shared" si="0"/>
        <v>0</v>
      </c>
      <c r="J87">
        <f t="shared" si="1"/>
        <v>0</v>
      </c>
      <c r="K87">
        <f t="shared" si="2"/>
        <v>0</v>
      </c>
      <c r="L87">
        <f t="shared" si="3"/>
        <v>0</v>
      </c>
      <c r="M87"/>
      <c r="N87">
        <v>0</v>
      </c>
      <c r="O87"/>
      <c r="P87"/>
      <c r="Q87"/>
      <c r="R87"/>
      <c r="S87">
        <f t="shared" si="4"/>
        <v>0</v>
      </c>
      <c r="T87"/>
      <c r="U87"/>
      <c r="V87"/>
      <c r="W87"/>
      <c r="Z87" s="1">
        <f t="shared" si="5"/>
        <v>0</v>
      </c>
    </row>
    <row r="88" spans="1:26" ht="24.95" customHeight="1" x14ac:dyDescent="0.25">
      <c r="A88"/>
      <c r="B88"/>
      <c r="C88" t="s">
        <v>1050</v>
      </c>
      <c r="D88" s="2" t="s">
        <v>2335</v>
      </c>
      <c r="E88" s="2"/>
      <c r="F88" t="s">
        <v>215</v>
      </c>
      <c r="G88">
        <v>9</v>
      </c>
      <c r="H88">
        <v>0</v>
      </c>
      <c r="I88">
        <f t="shared" si="0"/>
        <v>0</v>
      </c>
      <c r="J88">
        <f t="shared" si="1"/>
        <v>0</v>
      </c>
      <c r="K88">
        <f t="shared" si="2"/>
        <v>0</v>
      </c>
      <c r="L88">
        <f t="shared" si="3"/>
        <v>0</v>
      </c>
      <c r="M88"/>
      <c r="N88">
        <v>0</v>
      </c>
      <c r="O88"/>
      <c r="P88"/>
      <c r="Q88"/>
      <c r="R88"/>
      <c r="S88">
        <f t="shared" si="4"/>
        <v>0</v>
      </c>
      <c r="T88"/>
      <c r="U88"/>
      <c r="V88"/>
      <c r="W88"/>
      <c r="Z88" s="1">
        <f t="shared" si="5"/>
        <v>0</v>
      </c>
    </row>
    <row r="89" spans="1:26" ht="24.95" customHeight="1" x14ac:dyDescent="0.25">
      <c r="A89"/>
      <c r="B89"/>
      <c r="C89" t="s">
        <v>1052</v>
      </c>
      <c r="D89" s="2" t="s">
        <v>2336</v>
      </c>
      <c r="E89" s="2"/>
      <c r="F89" t="s">
        <v>215</v>
      </c>
      <c r="G89">
        <v>9</v>
      </c>
      <c r="H89">
        <v>0</v>
      </c>
      <c r="I89">
        <f t="shared" si="0"/>
        <v>0</v>
      </c>
      <c r="J89">
        <f t="shared" si="1"/>
        <v>0</v>
      </c>
      <c r="K89">
        <f t="shared" si="2"/>
        <v>0</v>
      </c>
      <c r="L89">
        <f t="shared" si="3"/>
        <v>0</v>
      </c>
      <c r="M89"/>
      <c r="N89">
        <v>0</v>
      </c>
      <c r="O89"/>
      <c r="P89"/>
      <c r="Q89"/>
      <c r="R89"/>
      <c r="S89">
        <f t="shared" si="4"/>
        <v>0</v>
      </c>
      <c r="T89"/>
      <c r="U89"/>
      <c r="V89"/>
      <c r="W89"/>
      <c r="Z89" s="1">
        <f t="shared" si="5"/>
        <v>0</v>
      </c>
    </row>
    <row r="90" spans="1:26" ht="24.95" customHeight="1" x14ac:dyDescent="0.25">
      <c r="A90"/>
      <c r="B90"/>
      <c r="C90" t="s">
        <v>1054</v>
      </c>
      <c r="D90" s="2" t="s">
        <v>2337</v>
      </c>
      <c r="E90" s="2"/>
      <c r="F90" t="s">
        <v>255</v>
      </c>
      <c r="G90">
        <v>55.27</v>
      </c>
      <c r="H90">
        <v>0</v>
      </c>
      <c r="I90">
        <f t="shared" si="0"/>
        <v>0</v>
      </c>
      <c r="J90">
        <f t="shared" si="1"/>
        <v>0</v>
      </c>
      <c r="K90">
        <f t="shared" si="2"/>
        <v>0</v>
      </c>
      <c r="L90">
        <f t="shared" si="3"/>
        <v>0</v>
      </c>
      <c r="M90"/>
      <c r="N90">
        <v>0</v>
      </c>
      <c r="O90"/>
      <c r="P90"/>
      <c r="Q90"/>
      <c r="R90"/>
      <c r="S90">
        <f t="shared" si="4"/>
        <v>0</v>
      </c>
      <c r="T90"/>
      <c r="U90"/>
      <c r="V90"/>
      <c r="W90"/>
      <c r="Z90" s="1">
        <f t="shared" si="5"/>
        <v>0</v>
      </c>
    </row>
    <row r="91" spans="1:26" ht="24.95" customHeight="1" x14ac:dyDescent="0.25">
      <c r="A91"/>
      <c r="B91"/>
      <c r="C91" t="s">
        <v>1056</v>
      </c>
      <c r="D91" s="2" t="s">
        <v>2338</v>
      </c>
      <c r="E91" s="2"/>
      <c r="F91" t="s">
        <v>218</v>
      </c>
      <c r="G91">
        <v>1</v>
      </c>
      <c r="H91">
        <v>0</v>
      </c>
      <c r="I91">
        <f t="shared" si="0"/>
        <v>0</v>
      </c>
      <c r="J91">
        <f t="shared" si="1"/>
        <v>0</v>
      </c>
      <c r="K91">
        <f t="shared" si="2"/>
        <v>0</v>
      </c>
      <c r="L91">
        <f t="shared" si="3"/>
        <v>0</v>
      </c>
      <c r="M91"/>
      <c r="N91">
        <v>0</v>
      </c>
      <c r="O91"/>
      <c r="P91"/>
      <c r="Q91"/>
      <c r="R91"/>
      <c r="S91">
        <f t="shared" si="4"/>
        <v>0</v>
      </c>
      <c r="T91"/>
      <c r="U91"/>
      <c r="V91"/>
      <c r="W91"/>
      <c r="Z91" s="1">
        <f t="shared" si="5"/>
        <v>0</v>
      </c>
    </row>
    <row r="92" spans="1:26" ht="24.95" customHeight="1" x14ac:dyDescent="0.25">
      <c r="A92"/>
      <c r="B92"/>
      <c r="C92" t="s">
        <v>1058</v>
      </c>
      <c r="D92" s="2" t="s">
        <v>2339</v>
      </c>
      <c r="E92" s="2"/>
      <c r="F92" t="s">
        <v>215</v>
      </c>
      <c r="G92">
        <v>135</v>
      </c>
      <c r="H92">
        <v>0</v>
      </c>
      <c r="I92">
        <f t="shared" si="0"/>
        <v>0</v>
      </c>
      <c r="J92">
        <f t="shared" si="1"/>
        <v>0</v>
      </c>
      <c r="K92">
        <f t="shared" si="2"/>
        <v>0</v>
      </c>
      <c r="L92">
        <f t="shared" si="3"/>
        <v>0</v>
      </c>
      <c r="M92"/>
      <c r="N92">
        <v>0</v>
      </c>
      <c r="O92"/>
      <c r="P92"/>
      <c r="Q92"/>
      <c r="R92"/>
      <c r="S92">
        <f t="shared" si="4"/>
        <v>0</v>
      </c>
      <c r="T92"/>
      <c r="U92"/>
      <c r="V92"/>
      <c r="W92"/>
      <c r="Z92" s="1">
        <f t="shared" si="5"/>
        <v>0</v>
      </c>
    </row>
    <row r="93" spans="1:26" ht="24.95" customHeight="1" x14ac:dyDescent="0.25">
      <c r="A93"/>
      <c r="B93"/>
      <c r="C93" t="s">
        <v>1846</v>
      </c>
      <c r="D93" s="2" t="s">
        <v>2340</v>
      </c>
      <c r="E93" s="2"/>
      <c r="F93" t="s">
        <v>215</v>
      </c>
      <c r="G93">
        <v>135</v>
      </c>
      <c r="H93">
        <v>0</v>
      </c>
      <c r="I93">
        <f t="shared" si="0"/>
        <v>0</v>
      </c>
      <c r="J93">
        <f t="shared" si="1"/>
        <v>0</v>
      </c>
      <c r="K93">
        <f t="shared" si="2"/>
        <v>0</v>
      </c>
      <c r="L93">
        <f t="shared" si="3"/>
        <v>0</v>
      </c>
      <c r="M93"/>
      <c r="N93">
        <v>0</v>
      </c>
      <c r="O93"/>
      <c r="P93"/>
      <c r="Q93"/>
      <c r="R93"/>
      <c r="S93">
        <f t="shared" si="4"/>
        <v>0</v>
      </c>
      <c r="T93"/>
      <c r="U93"/>
      <c r="V93"/>
      <c r="W93"/>
      <c r="Z93" s="1">
        <f t="shared" si="5"/>
        <v>0</v>
      </c>
    </row>
    <row r="94" spans="1:26" ht="24.95" customHeight="1" x14ac:dyDescent="0.25">
      <c r="A94"/>
      <c r="B94"/>
      <c r="C94" t="s">
        <v>1848</v>
      </c>
      <c r="D94" s="2" t="s">
        <v>2341</v>
      </c>
      <c r="E94" s="2"/>
      <c r="F94" t="s">
        <v>149</v>
      </c>
      <c r="G94">
        <v>1.085</v>
      </c>
      <c r="H94">
        <v>0</v>
      </c>
      <c r="I94">
        <f t="shared" si="0"/>
        <v>0</v>
      </c>
      <c r="J94">
        <f t="shared" si="1"/>
        <v>0</v>
      </c>
      <c r="K94">
        <f t="shared" si="2"/>
        <v>0</v>
      </c>
      <c r="L94">
        <f t="shared" si="3"/>
        <v>0</v>
      </c>
      <c r="M94"/>
      <c r="N94">
        <v>0</v>
      </c>
      <c r="O94"/>
      <c r="P94"/>
      <c r="Q94"/>
      <c r="R94"/>
      <c r="S94">
        <f t="shared" si="4"/>
        <v>0</v>
      </c>
      <c r="T94"/>
      <c r="U94"/>
      <c r="V94"/>
      <c r="W94"/>
      <c r="Z94" s="1">
        <f t="shared" si="5"/>
        <v>0</v>
      </c>
    </row>
    <row r="95" spans="1:26" ht="24.95" customHeight="1" x14ac:dyDescent="0.25">
      <c r="A95"/>
      <c r="B95"/>
      <c r="C95" t="s">
        <v>1060</v>
      </c>
      <c r="D95" s="2" t="s">
        <v>2342</v>
      </c>
      <c r="E95" s="2"/>
      <c r="F95" t="s">
        <v>218</v>
      </c>
      <c r="G95">
        <v>135</v>
      </c>
      <c r="H95">
        <v>0</v>
      </c>
      <c r="I95">
        <f t="shared" si="0"/>
        <v>0</v>
      </c>
      <c r="J95">
        <f t="shared" si="1"/>
        <v>0</v>
      </c>
      <c r="K95">
        <f t="shared" si="2"/>
        <v>0</v>
      </c>
      <c r="L95">
        <f t="shared" si="3"/>
        <v>0</v>
      </c>
      <c r="M95"/>
      <c r="N95">
        <v>0</v>
      </c>
      <c r="O95"/>
      <c r="P95"/>
      <c r="Q95"/>
      <c r="R95"/>
      <c r="S95">
        <f t="shared" si="4"/>
        <v>0</v>
      </c>
      <c r="T95"/>
      <c r="U95"/>
      <c r="V95"/>
      <c r="W95"/>
      <c r="Z95" s="1">
        <f t="shared" si="5"/>
        <v>0</v>
      </c>
    </row>
    <row r="96" spans="1:26" ht="24.95" customHeight="1" x14ac:dyDescent="0.25">
      <c r="A96"/>
      <c r="B96"/>
      <c r="C96" t="s">
        <v>1062</v>
      </c>
      <c r="D96" s="2" t="s">
        <v>2343</v>
      </c>
      <c r="E96" s="2"/>
      <c r="F96" t="s">
        <v>215</v>
      </c>
      <c r="G96">
        <v>135</v>
      </c>
      <c r="H96">
        <v>0</v>
      </c>
      <c r="I96">
        <f t="shared" si="0"/>
        <v>0</v>
      </c>
      <c r="J96">
        <f t="shared" si="1"/>
        <v>0</v>
      </c>
      <c r="K96">
        <f t="shared" si="2"/>
        <v>0</v>
      </c>
      <c r="L96">
        <f t="shared" si="3"/>
        <v>0</v>
      </c>
      <c r="M96"/>
      <c r="N96">
        <v>0</v>
      </c>
      <c r="O96"/>
      <c r="P96"/>
      <c r="Q96"/>
      <c r="R96"/>
      <c r="S96">
        <f t="shared" si="4"/>
        <v>0</v>
      </c>
      <c r="T96"/>
      <c r="U96"/>
      <c r="V96"/>
      <c r="W96"/>
      <c r="Z96" s="1">
        <f t="shared" si="5"/>
        <v>0</v>
      </c>
    </row>
    <row r="97" spans="1:26" ht="24.95" customHeight="1" x14ac:dyDescent="0.25">
      <c r="A97"/>
      <c r="B97"/>
      <c r="C97" t="s">
        <v>1064</v>
      </c>
      <c r="D97" s="2" t="s">
        <v>2344</v>
      </c>
      <c r="E97" s="2"/>
      <c r="F97" t="s">
        <v>215</v>
      </c>
      <c r="G97">
        <v>135</v>
      </c>
      <c r="H97">
        <v>0</v>
      </c>
      <c r="I97">
        <f t="shared" si="0"/>
        <v>0</v>
      </c>
      <c r="J97">
        <f t="shared" si="1"/>
        <v>0</v>
      </c>
      <c r="K97">
        <f t="shared" si="2"/>
        <v>0</v>
      </c>
      <c r="L97">
        <f t="shared" si="3"/>
        <v>0</v>
      </c>
      <c r="M97"/>
      <c r="N97">
        <v>0</v>
      </c>
      <c r="O97"/>
      <c r="P97"/>
      <c r="Q97"/>
      <c r="R97"/>
      <c r="S97">
        <f t="shared" si="4"/>
        <v>0</v>
      </c>
      <c r="T97"/>
      <c r="U97"/>
      <c r="V97"/>
      <c r="W97"/>
      <c r="Z97" s="1">
        <f t="shared" si="5"/>
        <v>0</v>
      </c>
    </row>
    <row r="98" spans="1:26" ht="24.95" customHeight="1" x14ac:dyDescent="0.25">
      <c r="A98"/>
      <c r="B98"/>
      <c r="C98" t="s">
        <v>1066</v>
      </c>
      <c r="D98" s="2" t="s">
        <v>2345</v>
      </c>
      <c r="E98" s="2"/>
      <c r="F98" t="s">
        <v>215</v>
      </c>
      <c r="G98">
        <v>135</v>
      </c>
      <c r="H98">
        <v>0</v>
      </c>
      <c r="I98">
        <f t="shared" si="0"/>
        <v>0</v>
      </c>
      <c r="J98">
        <f t="shared" si="1"/>
        <v>0</v>
      </c>
      <c r="K98">
        <f t="shared" si="2"/>
        <v>0</v>
      </c>
      <c r="L98">
        <f t="shared" si="3"/>
        <v>0</v>
      </c>
      <c r="M98"/>
      <c r="N98">
        <v>0</v>
      </c>
      <c r="O98"/>
      <c r="P98"/>
      <c r="Q98"/>
      <c r="R98"/>
      <c r="S98">
        <f t="shared" si="4"/>
        <v>0</v>
      </c>
      <c r="T98"/>
      <c r="U98"/>
      <c r="V98"/>
      <c r="W98"/>
      <c r="Z98" s="1">
        <f t="shared" si="5"/>
        <v>0</v>
      </c>
    </row>
    <row r="99" spans="1:26" ht="24.95" customHeight="1" x14ac:dyDescent="0.25">
      <c r="A99"/>
      <c r="B99"/>
      <c r="C99" t="s">
        <v>1854</v>
      </c>
      <c r="D99" s="2" t="s">
        <v>2346</v>
      </c>
      <c r="E99" s="2"/>
      <c r="F99" t="s">
        <v>128</v>
      </c>
      <c r="G99">
        <v>17.36</v>
      </c>
      <c r="H99">
        <v>0</v>
      </c>
      <c r="I99">
        <f t="shared" si="0"/>
        <v>0</v>
      </c>
      <c r="J99">
        <f t="shared" si="1"/>
        <v>0</v>
      </c>
      <c r="K99">
        <f t="shared" si="2"/>
        <v>0</v>
      </c>
      <c r="L99">
        <f t="shared" si="3"/>
        <v>0</v>
      </c>
      <c r="M99"/>
      <c r="N99">
        <v>0</v>
      </c>
      <c r="O99"/>
      <c r="P99"/>
      <c r="Q99"/>
      <c r="R99"/>
      <c r="S99">
        <f t="shared" si="4"/>
        <v>0</v>
      </c>
      <c r="T99"/>
      <c r="U99"/>
      <c r="V99"/>
      <c r="W99"/>
      <c r="Z99" s="1">
        <f t="shared" si="5"/>
        <v>0</v>
      </c>
    </row>
    <row r="100" spans="1:26" ht="24.95" customHeight="1" x14ac:dyDescent="0.25">
      <c r="A100"/>
      <c r="B100"/>
      <c r="C100" t="s">
        <v>1856</v>
      </c>
      <c r="D100" s="2" t="s">
        <v>2347</v>
      </c>
      <c r="E100" s="2"/>
      <c r="F100" t="s">
        <v>125</v>
      </c>
      <c r="G100">
        <v>21.7</v>
      </c>
      <c r="H100">
        <v>0</v>
      </c>
      <c r="I100">
        <f t="shared" si="0"/>
        <v>0</v>
      </c>
      <c r="J100">
        <f t="shared" si="1"/>
        <v>0</v>
      </c>
      <c r="K100">
        <f t="shared" si="2"/>
        <v>0</v>
      </c>
      <c r="L100">
        <f t="shared" si="3"/>
        <v>0</v>
      </c>
      <c r="M100"/>
      <c r="N100">
        <v>0</v>
      </c>
      <c r="O100"/>
      <c r="P100"/>
      <c r="Q100"/>
      <c r="R100"/>
      <c r="S100">
        <f t="shared" si="4"/>
        <v>0</v>
      </c>
      <c r="T100"/>
      <c r="U100"/>
      <c r="V100"/>
      <c r="W100"/>
      <c r="Z100" s="1">
        <f t="shared" si="5"/>
        <v>0</v>
      </c>
    </row>
    <row r="101" spans="1:26" ht="24.95" customHeight="1" x14ac:dyDescent="0.25">
      <c r="A101"/>
      <c r="B101"/>
      <c r="C101" t="s">
        <v>1858</v>
      </c>
      <c r="D101" s="2" t="s">
        <v>2348</v>
      </c>
      <c r="E101" s="2"/>
      <c r="F101" t="s">
        <v>215</v>
      </c>
      <c r="G101">
        <v>18</v>
      </c>
      <c r="H101">
        <v>0</v>
      </c>
      <c r="I101">
        <f t="shared" si="0"/>
        <v>0</v>
      </c>
      <c r="J101">
        <f t="shared" si="1"/>
        <v>0</v>
      </c>
      <c r="K101">
        <f t="shared" si="2"/>
        <v>0</v>
      </c>
      <c r="L101">
        <f t="shared" si="3"/>
        <v>0</v>
      </c>
      <c r="M101"/>
      <c r="N101">
        <v>0</v>
      </c>
      <c r="O101"/>
      <c r="P101"/>
      <c r="Q101"/>
      <c r="R101"/>
      <c r="S101">
        <f t="shared" si="4"/>
        <v>0</v>
      </c>
      <c r="T101"/>
      <c r="U101"/>
      <c r="V101"/>
      <c r="W101"/>
      <c r="Z101" s="1">
        <f t="shared" si="5"/>
        <v>0</v>
      </c>
    </row>
    <row r="102" spans="1:26" ht="24.95" customHeight="1" x14ac:dyDescent="0.25">
      <c r="A102"/>
      <c r="B102"/>
      <c r="C102" t="s">
        <v>1860</v>
      </c>
      <c r="D102" s="2" t="s">
        <v>2349</v>
      </c>
      <c r="E102" s="2"/>
      <c r="F102" t="s">
        <v>215</v>
      </c>
      <c r="G102">
        <v>1.7</v>
      </c>
      <c r="H102">
        <v>0</v>
      </c>
      <c r="I102">
        <f t="shared" si="0"/>
        <v>0</v>
      </c>
      <c r="J102">
        <f t="shared" si="1"/>
        <v>0</v>
      </c>
      <c r="K102">
        <f t="shared" si="2"/>
        <v>0</v>
      </c>
      <c r="L102">
        <f t="shared" si="3"/>
        <v>0</v>
      </c>
      <c r="M102"/>
      <c r="N102">
        <v>0</v>
      </c>
      <c r="O102"/>
      <c r="P102"/>
      <c r="Q102"/>
      <c r="R102"/>
      <c r="S102">
        <f t="shared" si="4"/>
        <v>0</v>
      </c>
      <c r="T102"/>
      <c r="U102"/>
      <c r="V102"/>
      <c r="W102"/>
      <c r="Z102" s="1">
        <f t="shared" si="5"/>
        <v>0</v>
      </c>
    </row>
    <row r="103" spans="1:26" x14ac:dyDescent="0.25">
      <c r="A103"/>
      <c r="B103"/>
      <c r="C103">
        <v>1</v>
      </c>
      <c r="D103" s="2" t="s">
        <v>86</v>
      </c>
      <c r="E103" s="2"/>
      <c r="F103"/>
      <c r="G103"/>
      <c r="H103"/>
      <c r="I103">
        <f>ROUND((SUM(I76:I102))/1,2)</f>
        <v>0</v>
      </c>
      <c r="J103"/>
      <c r="K103"/>
      <c r="L103">
        <f>ROUND((SUM(L76:L102))/1,2)</f>
        <v>0</v>
      </c>
      <c r="M103">
        <f>ROUND((SUM(M76:M102))/1,2)</f>
        <v>0</v>
      </c>
      <c r="N103"/>
      <c r="O103"/>
      <c r="P103"/>
      <c r="Q103"/>
      <c r="R103"/>
      <c r="S103">
        <f>ROUND((SUM(S76:S102))/1,2)</f>
        <v>0</v>
      </c>
      <c r="T103"/>
      <c r="U103"/>
      <c r="V103">
        <f>ROUND((SUM(V76:V102))/1,2)</f>
        <v>0</v>
      </c>
      <c r="W103"/>
      <c r="X103"/>
      <c r="Y103"/>
      <c r="Z103"/>
    </row>
    <row r="104" spans="1:26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6" x14ac:dyDescent="0.25">
      <c r="A105"/>
      <c r="B105"/>
      <c r="C105" t="s">
        <v>403</v>
      </c>
      <c r="D105" s="2" t="s">
        <v>393</v>
      </c>
      <c r="E105" s="2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</row>
    <row r="106" spans="1:26" ht="24.95" customHeight="1" x14ac:dyDescent="0.25">
      <c r="A106"/>
      <c r="B106"/>
      <c r="C106" t="s">
        <v>1862</v>
      </c>
      <c r="D106" s="2" t="s">
        <v>2350</v>
      </c>
      <c r="E106" s="2"/>
      <c r="F106" t="s">
        <v>402</v>
      </c>
      <c r="G106">
        <v>1</v>
      </c>
      <c r="H106">
        <v>0</v>
      </c>
      <c r="I106">
        <f>ROUND(G106*(H106),2)</f>
        <v>0</v>
      </c>
      <c r="J106">
        <f>ROUND(G106*(N106),2)</f>
        <v>0</v>
      </c>
      <c r="K106">
        <f>ROUND(G106*(O106),2)</f>
        <v>0</v>
      </c>
      <c r="L106">
        <f>ROUND(G106*(H106),2)</f>
        <v>0</v>
      </c>
      <c r="M106"/>
      <c r="N106">
        <v>0</v>
      </c>
      <c r="O106"/>
      <c r="P106"/>
      <c r="Q106"/>
      <c r="R106"/>
      <c r="S106">
        <f>ROUND(G106*(P106),3)</f>
        <v>0</v>
      </c>
      <c r="T106"/>
      <c r="U106"/>
      <c r="V106"/>
      <c r="W106"/>
      <c r="Z106" s="1">
        <f>0.058844*POWER(I106,0.952797)</f>
        <v>0</v>
      </c>
    </row>
    <row r="107" spans="1:26" ht="24.95" customHeight="1" x14ac:dyDescent="0.25">
      <c r="A107"/>
      <c r="B107"/>
      <c r="C107" t="s">
        <v>1864</v>
      </c>
      <c r="D107" s="2" t="s">
        <v>2351</v>
      </c>
      <c r="E107" s="2"/>
      <c r="F107" t="s">
        <v>406</v>
      </c>
      <c r="G107">
        <v>8</v>
      </c>
      <c r="H107">
        <v>0</v>
      </c>
      <c r="I107">
        <f>ROUND(G107*(H107),2)</f>
        <v>0</v>
      </c>
      <c r="J107">
        <f>ROUND(G107*(N107),2)</f>
        <v>0</v>
      </c>
      <c r="K107">
        <f>ROUND(G107*(O107),2)</f>
        <v>0</v>
      </c>
      <c r="L107">
        <f>ROUND(G107*(H107),2)</f>
        <v>0</v>
      </c>
      <c r="M107"/>
      <c r="N107">
        <v>0</v>
      </c>
      <c r="O107"/>
      <c r="P107"/>
      <c r="Q107"/>
      <c r="R107"/>
      <c r="S107">
        <f>ROUND(G107*(P107),3)</f>
        <v>0</v>
      </c>
      <c r="T107"/>
      <c r="U107"/>
      <c r="V107"/>
      <c r="W107"/>
      <c r="Z107" s="1">
        <f>0.058844*POWER(I107,0.952797)</f>
        <v>0</v>
      </c>
    </row>
    <row r="108" spans="1:26" ht="24.95" customHeight="1" x14ac:dyDescent="0.25">
      <c r="A108"/>
      <c r="B108"/>
      <c r="C108" t="s">
        <v>1866</v>
      </c>
      <c r="D108" s="2" t="s">
        <v>2352</v>
      </c>
      <c r="E108" s="2"/>
      <c r="F108" t="s">
        <v>406</v>
      </c>
      <c r="G108">
        <v>20</v>
      </c>
      <c r="H108">
        <v>0</v>
      </c>
      <c r="I108">
        <f>ROUND(G108*(H108),2)</f>
        <v>0</v>
      </c>
      <c r="J108">
        <f>ROUND(G108*(N108),2)</f>
        <v>0</v>
      </c>
      <c r="K108">
        <f>ROUND(G108*(O108),2)</f>
        <v>0</v>
      </c>
      <c r="L108">
        <f>ROUND(G108*(H108),2)</f>
        <v>0</v>
      </c>
      <c r="M108"/>
      <c r="N108">
        <v>0</v>
      </c>
      <c r="O108"/>
      <c r="P108"/>
      <c r="Q108"/>
      <c r="R108"/>
      <c r="S108">
        <f>ROUND(G108*(P108),3)</f>
        <v>0</v>
      </c>
      <c r="T108"/>
      <c r="U108"/>
      <c r="V108"/>
      <c r="W108"/>
      <c r="Z108" s="1">
        <f>0.058844*POWER(I108,0.952797)</f>
        <v>0</v>
      </c>
    </row>
    <row r="109" spans="1:26" ht="24.95" customHeight="1" x14ac:dyDescent="0.25">
      <c r="A109"/>
      <c r="B109"/>
      <c r="C109" t="s">
        <v>1868</v>
      </c>
      <c r="D109" s="2" t="s">
        <v>2353</v>
      </c>
      <c r="E109" s="2"/>
      <c r="F109" t="s">
        <v>406</v>
      </c>
      <c r="G109">
        <v>3</v>
      </c>
      <c r="H109">
        <v>0</v>
      </c>
      <c r="I109">
        <f>ROUND(G109*(H109),2)</f>
        <v>0</v>
      </c>
      <c r="J109">
        <f>ROUND(G109*(N109),2)</f>
        <v>0</v>
      </c>
      <c r="K109">
        <f>ROUND(G109*(O109),2)</f>
        <v>0</v>
      </c>
      <c r="L109">
        <f>ROUND(G109*(H109),2)</f>
        <v>0</v>
      </c>
      <c r="M109"/>
      <c r="N109">
        <v>0</v>
      </c>
      <c r="O109"/>
      <c r="P109"/>
      <c r="Q109"/>
      <c r="R109"/>
      <c r="S109">
        <f>ROUND(G109*(P109),3)</f>
        <v>0</v>
      </c>
      <c r="T109"/>
      <c r="U109"/>
      <c r="V109"/>
      <c r="W109"/>
      <c r="Z109" s="1">
        <f>0.058844*POWER(I109,0.952797)</f>
        <v>0</v>
      </c>
    </row>
    <row r="110" spans="1:26" ht="24.95" customHeight="1" x14ac:dyDescent="0.25">
      <c r="A110"/>
      <c r="B110"/>
      <c r="C110" t="s">
        <v>1870</v>
      </c>
      <c r="D110" s="2" t="s">
        <v>2354</v>
      </c>
      <c r="E110" s="2"/>
      <c r="F110" t="s">
        <v>406</v>
      </c>
      <c r="G110">
        <v>6</v>
      </c>
      <c r="H110">
        <v>0</v>
      </c>
      <c r="I110">
        <f>ROUND(G110*(H110),2)</f>
        <v>0</v>
      </c>
      <c r="J110">
        <f>ROUND(G110*(N110),2)</f>
        <v>0</v>
      </c>
      <c r="K110">
        <f>ROUND(G110*(O110),2)</f>
        <v>0</v>
      </c>
      <c r="L110">
        <f>ROUND(G110*(H110),2)</f>
        <v>0</v>
      </c>
      <c r="M110"/>
      <c r="N110">
        <v>0</v>
      </c>
      <c r="O110"/>
      <c r="P110"/>
      <c r="Q110"/>
      <c r="R110"/>
      <c r="S110">
        <f>ROUND(G110*(P110),3)</f>
        <v>0</v>
      </c>
      <c r="T110"/>
      <c r="U110"/>
      <c r="V110"/>
      <c r="W110"/>
      <c r="Z110" s="1">
        <f>0.058844*POWER(I110,0.952797)</f>
        <v>0</v>
      </c>
    </row>
    <row r="111" spans="1:26" x14ac:dyDescent="0.25">
      <c r="A111"/>
      <c r="B111"/>
      <c r="C111" t="s">
        <v>8</v>
      </c>
      <c r="D111" s="2" t="s">
        <v>393</v>
      </c>
      <c r="E111" s="2"/>
      <c r="F111"/>
      <c r="G111"/>
      <c r="H111"/>
      <c r="I111">
        <f>ROUND((SUM(I105:I110))/1,2)</f>
        <v>0</v>
      </c>
      <c r="J111"/>
      <c r="K111"/>
      <c r="L111">
        <f>ROUND((SUM(L105:L110))/1,2)</f>
        <v>0</v>
      </c>
      <c r="M111">
        <f>ROUND((SUM(M105:M110))/1,2)</f>
        <v>0</v>
      </c>
      <c r="N111"/>
      <c r="O111"/>
      <c r="P111"/>
      <c r="Q111"/>
      <c r="R111"/>
      <c r="S111">
        <f>ROUND((SUM(S105:S110))/1,2)</f>
        <v>0</v>
      </c>
      <c r="T111"/>
      <c r="U111"/>
      <c r="V111">
        <f>ROUND((SUM(V105:V110))/1,2)</f>
        <v>0</v>
      </c>
      <c r="W111"/>
    </row>
    <row r="112" spans="1:26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6" x14ac:dyDescent="0.25">
      <c r="A113"/>
      <c r="B113"/>
      <c r="C113"/>
      <c r="D113" s="2" t="s">
        <v>85</v>
      </c>
      <c r="E113" s="2"/>
      <c r="F113"/>
      <c r="G113"/>
      <c r="H113"/>
      <c r="I113">
        <f>ROUND((SUM(I75:I112))/2,2)</f>
        <v>0</v>
      </c>
      <c r="J113"/>
      <c r="K113"/>
      <c r="L113">
        <f>ROUND((SUM(L75:L112))/2,2)</f>
        <v>0</v>
      </c>
      <c r="M113">
        <f>ROUND((SUM(M75:M112))/2,2)</f>
        <v>0</v>
      </c>
      <c r="N113"/>
      <c r="O113"/>
      <c r="P113"/>
      <c r="Q113"/>
      <c r="R113"/>
      <c r="S113">
        <f>ROUND((SUM(S75:S112))/2,2)</f>
        <v>0</v>
      </c>
      <c r="T113"/>
      <c r="U113"/>
      <c r="V113">
        <f>ROUND((SUM(V75:V112))/2,2)</f>
        <v>0</v>
      </c>
      <c r="W113"/>
    </row>
    <row r="114" spans="1:26" x14ac:dyDescent="0.25">
      <c r="A114"/>
      <c r="B114"/>
      <c r="C114"/>
      <c r="D114" s="2" t="s">
        <v>107</v>
      </c>
      <c r="E114" s="2"/>
      <c r="F114"/>
      <c r="G114"/>
      <c r="H114"/>
      <c r="I114">
        <f>ROUND((SUM(I75:I113))/3,2)</f>
        <v>0</v>
      </c>
      <c r="J114"/>
      <c r="K114">
        <f>ROUND((SUM(K75:K113))/3,2)</f>
        <v>0</v>
      </c>
      <c r="L114">
        <f>ROUND((SUM(L75:L113))/3,2)</f>
        <v>0</v>
      </c>
      <c r="M114">
        <f>ROUND((SUM(M75:M113))/3,2)</f>
        <v>0</v>
      </c>
      <c r="N114"/>
      <c r="O114"/>
      <c r="P114"/>
      <c r="Q114"/>
      <c r="R114"/>
      <c r="S114">
        <f>ROUND((SUM(S75:S113))/3,2)</f>
        <v>0</v>
      </c>
      <c r="T114"/>
      <c r="U114"/>
      <c r="V114">
        <f>ROUND((SUM(V75:V113))/3,2)</f>
        <v>0</v>
      </c>
      <c r="W114"/>
      <c r="Z114" s="1">
        <f>(SUM(Z75:Z113))</f>
        <v>0</v>
      </c>
    </row>
  </sheetData>
  <mergeCells count="83">
    <mergeCell ref="F18:H18"/>
    <mergeCell ref="B1:C1"/>
    <mergeCell ref="E1:F1"/>
    <mergeCell ref="B2:V2"/>
    <mergeCell ref="B3:V3"/>
    <mergeCell ref="B7:H7"/>
    <mergeCell ref="B9:H9"/>
    <mergeCell ref="H1:I1"/>
    <mergeCell ref="B11:H11"/>
    <mergeCell ref="F14:H14"/>
    <mergeCell ref="F15:H15"/>
    <mergeCell ref="F16:H16"/>
    <mergeCell ref="F17:H17"/>
    <mergeCell ref="F30:G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G28"/>
    <mergeCell ref="F29:G2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D76:E76"/>
    <mergeCell ref="B55:D55"/>
    <mergeCell ref="B56:D56"/>
    <mergeCell ref="B57:D57"/>
    <mergeCell ref="B58:D58"/>
    <mergeCell ref="B60:D60"/>
    <mergeCell ref="B64:V64"/>
    <mergeCell ref="B66:E66"/>
    <mergeCell ref="B67:E67"/>
    <mergeCell ref="B68:E68"/>
    <mergeCell ref="I66:P66"/>
    <mergeCell ref="D75:E75"/>
    <mergeCell ref="D88:E88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100:E100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14:E114"/>
    <mergeCell ref="D101:E101"/>
    <mergeCell ref="D102:E102"/>
    <mergeCell ref="D103:E103"/>
    <mergeCell ref="D105:E105"/>
    <mergeCell ref="D106:E106"/>
    <mergeCell ref="D107:E107"/>
    <mergeCell ref="D108:E108"/>
    <mergeCell ref="D109:E109"/>
    <mergeCell ref="D110:E110"/>
    <mergeCell ref="D111:E111"/>
    <mergeCell ref="D113:E113"/>
  </mergeCells>
  <hyperlinks>
    <hyperlink ref="B1:C1" location="A2:A2" tooltip="Klikni na prechod ku Kryciemu listu..." display="Krycí list rozpočtu" xr:uid="{00000000-0004-0000-1000-000000000000}"/>
    <hyperlink ref="E1:F1" location="A54:A54" tooltip="Klikni na prechod ku rekapitulácii..." display="Rekapitulácia rozpočtu" xr:uid="{00000000-0004-0000-1000-000001000000}"/>
    <hyperlink ref="H1:I1" location="B74:B74" tooltip="Klikni na prechod ku Rozpočet..." display="Rozpočet" xr:uid="{00000000-0004-0000-1000-0000020000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ZŠ Medzilaborecká 112020 korekcie / SO 05 - Prípojka EL energie</oddHeader>
    <oddFooter>&amp;RStrana &amp;P z &amp;N    &amp;L&amp;7Spracované systémom Systematic® Kalkulus, tel.: 051 77 10 585</oddFooter>
  </headerFooter>
  <rowBreaks count="2" manualBreakCount="2">
    <brk id="40" max="16383" man="1"/>
    <brk id="6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158"/>
  <sheetViews>
    <sheetView workbookViewId="0">
      <pane ySplit="1" topLeftCell="A81" activePane="bottomLeft" state="frozen"/>
      <selection pane="bottomLeft" activeCell="A81" sqref="A81:XFD81"/>
    </sheetView>
  </sheetViews>
  <sheetFormatPr defaultColWidth="0" defaultRowHeight="15" x14ac:dyDescent="0.25"/>
  <cols>
    <col min="1" max="1" width="1.7109375" style="1" customWidth="1"/>
    <col min="2" max="2" width="4.7109375" style="1" customWidth="1"/>
    <col min="3" max="3" width="12.7109375" style="1" customWidth="1"/>
    <col min="4" max="5" width="22.7109375" style="1" customWidth="1"/>
    <col min="6" max="7" width="9.7109375" style="1" customWidth="1"/>
    <col min="8" max="9" width="12.7109375" style="1" customWidth="1"/>
    <col min="10" max="10" width="10.7109375" style="1" hidden="1" customWidth="1"/>
    <col min="11" max="15" width="0" style="1" hidden="1" customWidth="1"/>
    <col min="16" max="16" width="9.7109375" style="1" customWidth="1"/>
    <col min="17" max="18" width="0" style="1" hidden="1" customWidth="1"/>
    <col min="19" max="19" width="7.7109375" style="1" customWidth="1"/>
    <col min="20" max="21" width="0" style="1" hidden="1" customWidth="1"/>
    <col min="22" max="22" width="7.7109375" style="1" customWidth="1"/>
    <col min="23" max="23" width="2.7109375" style="1" customWidth="1"/>
    <col min="24" max="26" width="0" style="1" hidden="1" customWidth="1"/>
    <col min="27" max="27" width="9.140625" style="1" hidden="1" customWidth="1"/>
  </cols>
  <sheetData>
    <row r="1" spans="1:23" ht="35.1" customHeight="1" x14ac:dyDescent="0.25">
      <c r="A1"/>
      <c r="B1" s="2" t="s">
        <v>36</v>
      </c>
      <c r="C1" s="2"/>
      <c r="D1"/>
      <c r="E1" s="2" t="s">
        <v>0</v>
      </c>
      <c r="F1" s="2"/>
      <c r="G1"/>
      <c r="H1" s="2" t="s">
        <v>108</v>
      </c>
      <c r="I1" s="2"/>
      <c r="J1"/>
      <c r="K1"/>
      <c r="L1"/>
      <c r="M1"/>
      <c r="N1"/>
      <c r="O1"/>
      <c r="P1"/>
      <c r="Q1"/>
      <c r="R1"/>
      <c r="S1"/>
      <c r="T1"/>
      <c r="U1"/>
      <c r="V1"/>
      <c r="W1">
        <v>30.126000000000001</v>
      </c>
    </row>
    <row r="2" spans="1:23" ht="35.1" customHeight="1" x14ac:dyDescent="0.25">
      <c r="A2"/>
      <c r="B2" s="2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</row>
    <row r="3" spans="1:23" ht="18" customHeight="1" x14ac:dyDescent="0.25">
      <c r="A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/>
    </row>
    <row r="4" spans="1:23" ht="18" customHeight="1" x14ac:dyDescent="0.25">
      <c r="A4"/>
      <c r="B4" t="s">
        <v>2355</v>
      </c>
      <c r="C4"/>
      <c r="D4"/>
      <c r="E4"/>
      <c r="F4" t="s">
        <v>39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8" customHeight="1" x14ac:dyDescent="0.25">
      <c r="A5"/>
      <c r="B5"/>
      <c r="C5"/>
      <c r="D5"/>
      <c r="E5"/>
      <c r="F5" t="s">
        <v>40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8" customHeight="1" x14ac:dyDescent="0.25">
      <c r="A6"/>
      <c r="B6" t="s">
        <v>41</v>
      </c>
      <c r="C6"/>
      <c r="D6" t="s">
        <v>42</v>
      </c>
      <c r="E6"/>
      <c r="F6" t="s">
        <v>43</v>
      </c>
      <c r="G6" t="s">
        <v>44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20.100000000000001" customHeight="1" x14ac:dyDescent="0.25">
      <c r="A7"/>
      <c r="B7" s="2" t="s">
        <v>45</v>
      </c>
      <c r="C7" s="2"/>
      <c r="D7" s="2"/>
      <c r="E7" s="2"/>
      <c r="F7" s="2"/>
      <c r="G7" s="2"/>
      <c r="H7" s="2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8" customHeight="1" x14ac:dyDescent="0.25">
      <c r="A8"/>
      <c r="B8" t="s">
        <v>48</v>
      </c>
      <c r="C8"/>
      <c r="D8"/>
      <c r="E8"/>
      <c r="F8" t="s">
        <v>49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20.100000000000001" customHeight="1" x14ac:dyDescent="0.25">
      <c r="A9"/>
      <c r="B9" s="2" t="s">
        <v>46</v>
      </c>
      <c r="C9" s="2"/>
      <c r="D9" s="2"/>
      <c r="E9" s="2"/>
      <c r="F9" s="2"/>
      <c r="G9" s="2"/>
      <c r="H9" s="2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8" customHeight="1" x14ac:dyDescent="0.25">
      <c r="A10"/>
      <c r="B10" t="s">
        <v>51</v>
      </c>
      <c r="C10"/>
      <c r="D10"/>
      <c r="E10"/>
      <c r="F10" t="s">
        <v>52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0.100000000000001" customHeight="1" x14ac:dyDescent="0.25">
      <c r="A11"/>
      <c r="B11" s="2" t="s">
        <v>47</v>
      </c>
      <c r="C11" s="2"/>
      <c r="D11" s="2"/>
      <c r="E11" s="2"/>
      <c r="F11" s="2"/>
      <c r="G11" s="2"/>
      <c r="H11" s="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8" customHeight="1" x14ac:dyDescent="0.25">
      <c r="A12"/>
      <c r="B12" t="s">
        <v>50</v>
      </c>
      <c r="C12"/>
      <c r="D12"/>
      <c r="E12"/>
      <c r="F12" t="s">
        <v>49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8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8" customHeight="1" x14ac:dyDescent="0.25">
      <c r="A14"/>
      <c r="B14" t="s">
        <v>6</v>
      </c>
      <c r="C14" t="s">
        <v>74</v>
      </c>
      <c r="D14" t="s">
        <v>75</v>
      </c>
      <c r="E14" t="s">
        <v>76</v>
      </c>
      <c r="F14" s="2" t="s">
        <v>58</v>
      </c>
      <c r="G14" s="2"/>
      <c r="H14" s="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8" customHeight="1" x14ac:dyDescent="0.25">
      <c r="A15"/>
      <c r="B15" t="s">
        <v>53</v>
      </c>
      <c r="C15">
        <f>'SO 7451'!E61</f>
        <v>0</v>
      </c>
      <c r="D15">
        <f>'SO 7451'!F61</f>
        <v>0</v>
      </c>
      <c r="E15">
        <f>'SO 7451'!G61</f>
        <v>0</v>
      </c>
      <c r="F15" s="2" t="s">
        <v>59</v>
      </c>
      <c r="G15" s="2"/>
      <c r="H15" s="2"/>
      <c r="I15"/>
      <c r="J15"/>
      <c r="K15"/>
      <c r="L15"/>
      <c r="M15"/>
      <c r="N15"/>
      <c r="O15"/>
      <c r="P15">
        <v>0</v>
      </c>
      <c r="Q15"/>
      <c r="R15"/>
      <c r="S15"/>
      <c r="T15"/>
      <c r="U15"/>
      <c r="V15"/>
      <c r="W15"/>
    </row>
    <row r="16" spans="1:23" ht="18" customHeight="1" x14ac:dyDescent="0.25">
      <c r="A16"/>
      <c r="B16" t="s">
        <v>54</v>
      </c>
      <c r="C16">
        <f>'SO 7451'!E65</f>
        <v>0</v>
      </c>
      <c r="D16">
        <f>'SO 7451'!F65</f>
        <v>0</v>
      </c>
      <c r="E16">
        <f>'SO 7451'!G65</f>
        <v>0</v>
      </c>
      <c r="F16" s="2" t="s">
        <v>60</v>
      </c>
      <c r="G16" s="2"/>
      <c r="H16" s="2"/>
      <c r="I16"/>
      <c r="J16"/>
      <c r="K16"/>
      <c r="L16"/>
      <c r="M16"/>
      <c r="N16"/>
      <c r="O16"/>
      <c r="P16">
        <f>(SUM(Z82:Z157))</f>
        <v>0</v>
      </c>
      <c r="Q16"/>
      <c r="R16"/>
      <c r="S16"/>
      <c r="T16"/>
      <c r="U16"/>
      <c r="V16"/>
      <c r="W16"/>
    </row>
    <row r="17" spans="1:26" ht="18" customHeight="1" x14ac:dyDescent="0.25">
      <c r="A17"/>
      <c r="B17" t="s">
        <v>55</v>
      </c>
      <c r="C17"/>
      <c r="D17"/>
      <c r="E17"/>
      <c r="F17" s="2" t="s">
        <v>61</v>
      </c>
      <c r="G17" s="2"/>
      <c r="H17" s="2"/>
      <c r="I17"/>
      <c r="J17"/>
      <c r="K17"/>
      <c r="L17"/>
      <c r="M17"/>
      <c r="N17"/>
      <c r="O17"/>
      <c r="P17">
        <v>0</v>
      </c>
      <c r="Q17"/>
      <c r="R17"/>
      <c r="S17"/>
      <c r="T17"/>
      <c r="U17"/>
      <c r="V17"/>
      <c r="W17"/>
    </row>
    <row r="18" spans="1:26" ht="18" customHeight="1" x14ac:dyDescent="0.25">
      <c r="A18"/>
      <c r="B18" t="s">
        <v>56</v>
      </c>
      <c r="C18"/>
      <c r="D18"/>
      <c r="E18"/>
      <c r="F18" s="2"/>
      <c r="G18" s="2"/>
      <c r="H18" s="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6" ht="18" customHeight="1" x14ac:dyDescent="0.25">
      <c r="A19"/>
      <c r="B19" t="s">
        <v>57</v>
      </c>
      <c r="C19"/>
      <c r="D19"/>
      <c r="E19">
        <f>SUM(E15:E18)</f>
        <v>0</v>
      </c>
      <c r="F19" s="2" t="s">
        <v>57</v>
      </c>
      <c r="G19" s="2"/>
      <c r="H19" s="2"/>
      <c r="I19"/>
      <c r="J19"/>
      <c r="K19"/>
      <c r="L19"/>
      <c r="M19"/>
      <c r="N19"/>
      <c r="O19"/>
      <c r="P19">
        <f>SUM(P15:P18)</f>
        <v>0</v>
      </c>
      <c r="Q19"/>
      <c r="R19"/>
      <c r="S19"/>
      <c r="T19"/>
      <c r="U19"/>
      <c r="V19"/>
      <c r="W19"/>
    </row>
    <row r="20" spans="1:26" ht="18" customHeight="1" x14ac:dyDescent="0.25">
      <c r="A20"/>
      <c r="B20" t="s">
        <v>67</v>
      </c>
      <c r="C20"/>
      <c r="D20"/>
      <c r="E20"/>
      <c r="F20" s="2" t="s">
        <v>67</v>
      </c>
      <c r="G20" s="2"/>
      <c r="H20" s="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6" ht="18" customHeight="1" x14ac:dyDescent="0.25">
      <c r="A21"/>
      <c r="B21" t="s">
        <v>68</v>
      </c>
      <c r="C21"/>
      <c r="D21"/>
      <c r="E21">
        <f>((E15*U22*0)+(E16*V22*0)+(E17*W22*0))/100</f>
        <v>0</v>
      </c>
      <c r="F21" s="2" t="s">
        <v>71</v>
      </c>
      <c r="G21" s="2"/>
      <c r="H21" s="2"/>
      <c r="I21"/>
      <c r="J21"/>
      <c r="K21"/>
      <c r="L21"/>
      <c r="M21"/>
      <c r="N21"/>
      <c r="O21"/>
      <c r="P21">
        <f>((E15*X22*0)+(E16*Y22*0)+(E17*Z22*0))/100</f>
        <v>0</v>
      </c>
      <c r="Q21"/>
      <c r="R21"/>
      <c r="S21"/>
      <c r="T21"/>
      <c r="U21"/>
      <c r="V21"/>
      <c r="W21"/>
    </row>
    <row r="22" spans="1:26" ht="18" customHeight="1" x14ac:dyDescent="0.25">
      <c r="A22"/>
      <c r="B22" t="s">
        <v>69</v>
      </c>
      <c r="C22"/>
      <c r="D22"/>
      <c r="E22">
        <f>((E15*U23*0)+(E16*V23*0)+(E17*W23*0))/100</f>
        <v>0</v>
      </c>
      <c r="F22" s="2" t="s">
        <v>72</v>
      </c>
      <c r="G22" s="2"/>
      <c r="H22" s="2"/>
      <c r="I22"/>
      <c r="J22"/>
      <c r="K22"/>
      <c r="L22"/>
      <c r="M22"/>
      <c r="N22"/>
      <c r="O22"/>
      <c r="P22">
        <f>((E15*X23*0)+(E16*Y23*0)+(E17*Z23*0))/100</f>
        <v>0</v>
      </c>
      <c r="Q22"/>
      <c r="R22"/>
      <c r="S22"/>
      <c r="T22"/>
      <c r="U22">
        <v>1</v>
      </c>
      <c r="V22">
        <v>1</v>
      </c>
      <c r="W22">
        <v>1</v>
      </c>
      <c r="X22" s="1">
        <v>1</v>
      </c>
      <c r="Y22" s="1">
        <v>1</v>
      </c>
      <c r="Z22" s="1">
        <v>1</v>
      </c>
    </row>
    <row r="23" spans="1:26" ht="18" customHeight="1" x14ac:dyDescent="0.25">
      <c r="A23"/>
      <c r="B23" t="s">
        <v>70</v>
      </c>
      <c r="C23"/>
      <c r="D23"/>
      <c r="E23">
        <f>((E15*U24*0)+(E16*V24*0)+(E17*W24*0))/100</f>
        <v>0</v>
      </c>
      <c r="F23" s="2" t="s">
        <v>73</v>
      </c>
      <c r="G23" s="2"/>
      <c r="H23" s="2"/>
      <c r="I23"/>
      <c r="J23"/>
      <c r="K23"/>
      <c r="L23"/>
      <c r="M23"/>
      <c r="N23"/>
      <c r="O23"/>
      <c r="P23">
        <f>((E15*X24*0)+(E16*Y24*0)+(E17*Z24*0))/100</f>
        <v>0</v>
      </c>
      <c r="Q23"/>
      <c r="R23"/>
      <c r="S23"/>
      <c r="T23"/>
      <c r="U23">
        <v>1</v>
      </c>
      <c r="V23">
        <v>1</v>
      </c>
      <c r="W23">
        <v>0</v>
      </c>
      <c r="X23" s="1">
        <v>1</v>
      </c>
      <c r="Y23" s="1">
        <v>1</v>
      </c>
      <c r="Z23" s="1">
        <v>1</v>
      </c>
    </row>
    <row r="24" spans="1:26" ht="18" customHeight="1" x14ac:dyDescent="0.25">
      <c r="A24"/>
      <c r="B24"/>
      <c r="C24"/>
      <c r="D24"/>
      <c r="E24"/>
      <c r="F24" s="2"/>
      <c r="G24" s="2"/>
      <c r="H24" s="2"/>
      <c r="I24"/>
      <c r="J24"/>
      <c r="K24"/>
      <c r="L24"/>
      <c r="M24"/>
      <c r="N24"/>
      <c r="O24"/>
      <c r="P24"/>
      <c r="Q24"/>
      <c r="R24"/>
      <c r="S24"/>
      <c r="T24"/>
      <c r="U24">
        <v>1</v>
      </c>
      <c r="V24">
        <v>1</v>
      </c>
      <c r="W24">
        <v>1</v>
      </c>
      <c r="X24" s="1">
        <v>1</v>
      </c>
      <c r="Y24" s="1">
        <v>1</v>
      </c>
      <c r="Z24" s="1">
        <v>0</v>
      </c>
    </row>
    <row r="25" spans="1:26" ht="18" customHeight="1" x14ac:dyDescent="0.25">
      <c r="A25"/>
      <c r="B25"/>
      <c r="C25"/>
      <c r="D25"/>
      <c r="E25"/>
      <c r="F25" s="2" t="s">
        <v>57</v>
      </c>
      <c r="G25" s="2"/>
      <c r="H25" s="2"/>
      <c r="I25"/>
      <c r="J25"/>
      <c r="K25"/>
      <c r="L25"/>
      <c r="M25"/>
      <c r="N25"/>
      <c r="O25"/>
      <c r="P25">
        <f>SUM(E21:E24)+SUM(P21:P24)</f>
        <v>0</v>
      </c>
      <c r="Q25"/>
      <c r="R25"/>
      <c r="S25"/>
      <c r="T25"/>
      <c r="U25"/>
      <c r="V25"/>
      <c r="W25"/>
    </row>
    <row r="26" spans="1:26" ht="18" customHeight="1" x14ac:dyDescent="0.25">
      <c r="A26"/>
      <c r="B26" t="s">
        <v>79</v>
      </c>
      <c r="C26"/>
      <c r="D26"/>
      <c r="E26"/>
      <c r="F26" s="2" t="s">
        <v>62</v>
      </c>
      <c r="G26" s="2"/>
      <c r="H26" s="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6" ht="18" customHeight="1" x14ac:dyDescent="0.25">
      <c r="A27"/>
      <c r="B27"/>
      <c r="C27"/>
      <c r="D27"/>
      <c r="E27"/>
      <c r="F27" s="2" t="s">
        <v>63</v>
      </c>
      <c r="G27" s="2"/>
      <c r="H27" s="2"/>
      <c r="I27"/>
      <c r="J27"/>
      <c r="K27"/>
      <c r="L27"/>
      <c r="M27"/>
      <c r="N27"/>
      <c r="O27"/>
      <c r="P27">
        <f>E19+P19+E25+P25</f>
        <v>0</v>
      </c>
      <c r="Q27"/>
      <c r="R27"/>
      <c r="S27"/>
      <c r="T27"/>
      <c r="U27"/>
      <c r="V27"/>
      <c r="W27"/>
    </row>
    <row r="28" spans="1:26" ht="18" customHeight="1" x14ac:dyDescent="0.25">
      <c r="A28"/>
      <c r="B28"/>
      <c r="C28"/>
      <c r="D28"/>
      <c r="E28"/>
      <c r="F28" s="2" t="s">
        <v>64</v>
      </c>
      <c r="G28" s="2"/>
      <c r="H28">
        <f>P27-SUM('SO 7451'!K82:'SO 7451'!K157)</f>
        <v>0</v>
      </c>
      <c r="I28"/>
      <c r="J28"/>
      <c r="K28"/>
      <c r="L28"/>
      <c r="M28"/>
      <c r="N28"/>
      <c r="O28"/>
      <c r="P28">
        <f>ROUND(((ROUND(H28,2)*20)*1/100),2)</f>
        <v>0</v>
      </c>
      <c r="Q28"/>
      <c r="R28"/>
      <c r="S28"/>
      <c r="T28"/>
      <c r="U28"/>
      <c r="V28"/>
      <c r="W28"/>
    </row>
    <row r="29" spans="1:26" ht="18" customHeight="1" x14ac:dyDescent="0.25">
      <c r="A29"/>
      <c r="B29"/>
      <c r="C29"/>
      <c r="D29"/>
      <c r="E29"/>
      <c r="F29" s="2" t="s">
        <v>65</v>
      </c>
      <c r="G29" s="2"/>
      <c r="H29">
        <f>SUM('SO 7451'!K82:'SO 7451'!K157)</f>
        <v>0</v>
      </c>
      <c r="I29"/>
      <c r="J29"/>
      <c r="K29"/>
      <c r="L29"/>
      <c r="M29"/>
      <c r="N29"/>
      <c r="O29"/>
      <c r="P29">
        <f>ROUND(((ROUND(H29,2)*0)/100),2)</f>
        <v>0</v>
      </c>
      <c r="Q29"/>
      <c r="R29"/>
      <c r="S29"/>
      <c r="T29"/>
      <c r="U29"/>
      <c r="V29"/>
      <c r="W29"/>
    </row>
    <row r="30" spans="1:26" ht="18" customHeight="1" x14ac:dyDescent="0.25">
      <c r="A30"/>
      <c r="B30"/>
      <c r="C30"/>
      <c r="D30"/>
      <c r="E30"/>
      <c r="F30" s="2" t="s">
        <v>66</v>
      </c>
      <c r="G30" s="2"/>
      <c r="H30"/>
      <c r="I30"/>
      <c r="J30"/>
      <c r="K30"/>
      <c r="L30"/>
      <c r="M30"/>
      <c r="N30"/>
      <c r="O30"/>
      <c r="P30">
        <f>SUM(P27:P29)</f>
        <v>0</v>
      </c>
      <c r="Q30"/>
      <c r="R30"/>
      <c r="S30"/>
      <c r="T30"/>
      <c r="U30"/>
      <c r="V30"/>
      <c r="W30"/>
    </row>
    <row r="31" spans="1:26" ht="18" customHeight="1" x14ac:dyDescent="0.25">
      <c r="A31"/>
      <c r="B31"/>
      <c r="C31"/>
      <c r="D31"/>
      <c r="E31"/>
      <c r="F31" s="2"/>
      <c r="G31" s="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6" ht="18" customHeight="1" x14ac:dyDescent="0.25">
      <c r="A32"/>
      <c r="B32" t="s">
        <v>77</v>
      </c>
      <c r="C32"/>
      <c r="D32"/>
      <c r="E32" t="s">
        <v>78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8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8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8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8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35.1" customHeight="1" x14ac:dyDescent="0.25">
      <c r="A44"/>
      <c r="B44" s="2" t="s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/>
    </row>
    <row r="45" spans="1:2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20.100000000000001" customHeight="1" x14ac:dyDescent="0.25">
      <c r="A46"/>
      <c r="B46" s="2" t="s">
        <v>45</v>
      </c>
      <c r="C46" s="2"/>
      <c r="D46" s="2"/>
      <c r="E46" s="2"/>
      <c r="F46" s="2" t="s">
        <v>42</v>
      </c>
      <c r="G46" s="2"/>
      <c r="H46" s="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20.100000000000001" customHeight="1" x14ac:dyDescent="0.25">
      <c r="A47"/>
      <c r="B47" s="2" t="s">
        <v>46</v>
      </c>
      <c r="C47" s="2"/>
      <c r="D47" s="2"/>
      <c r="E47" s="2"/>
      <c r="F47" s="2" t="s">
        <v>40</v>
      </c>
      <c r="G47" s="2"/>
      <c r="H47" s="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20.100000000000001" customHeight="1" x14ac:dyDescent="0.25">
      <c r="A48"/>
      <c r="B48" s="2" t="s">
        <v>47</v>
      </c>
      <c r="C48" s="2"/>
      <c r="D48" s="2"/>
      <c r="E48" s="2"/>
      <c r="F48" s="2" t="s">
        <v>83</v>
      </c>
      <c r="G48" s="2"/>
      <c r="H48" s="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6" ht="30" customHeight="1" x14ac:dyDescent="0.25">
      <c r="A49"/>
      <c r="B49" s="2" t="s">
        <v>1</v>
      </c>
      <c r="C49" s="2"/>
      <c r="D49" s="2"/>
      <c r="E49" s="2"/>
      <c r="F49" s="2"/>
      <c r="G49" s="2"/>
      <c r="H49" s="2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6" x14ac:dyDescent="0.25">
      <c r="A50"/>
      <c r="B50" t="s">
        <v>2355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6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6" x14ac:dyDescent="0.25">
      <c r="A53"/>
      <c r="B53" t="s">
        <v>84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6" x14ac:dyDescent="0.25">
      <c r="A54"/>
      <c r="B54" s="2" t="s">
        <v>80</v>
      </c>
      <c r="C54" s="2"/>
      <c r="D54"/>
      <c r="E54" t="s">
        <v>74</v>
      </c>
      <c r="F54" t="s">
        <v>75</v>
      </c>
      <c r="G54" t="s">
        <v>57</v>
      </c>
      <c r="H54" t="s">
        <v>81</v>
      </c>
      <c r="I54" t="s">
        <v>82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6" x14ac:dyDescent="0.25">
      <c r="A55"/>
      <c r="B55" s="2" t="s">
        <v>85</v>
      </c>
      <c r="C55" s="2"/>
      <c r="D55" s="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 s="2" t="s">
        <v>86</v>
      </c>
      <c r="C56" s="2"/>
      <c r="D56" s="2"/>
      <c r="E56">
        <f>'SO 7451'!L101</f>
        <v>0</v>
      </c>
      <c r="F56">
        <f>'SO 7451'!M101</f>
        <v>0</v>
      </c>
      <c r="G56">
        <f>'SO 7451'!I101</f>
        <v>0</v>
      </c>
      <c r="H56">
        <f>'SO 7451'!S101</f>
        <v>51.39</v>
      </c>
      <c r="I56">
        <f>'SO 7451'!V101</f>
        <v>9.67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 s="2" t="s">
        <v>87</v>
      </c>
      <c r="C57" s="2"/>
      <c r="D57" s="2"/>
      <c r="E57">
        <f>'SO 7451'!L108</f>
        <v>0</v>
      </c>
      <c r="F57">
        <f>'SO 7451'!M108</f>
        <v>0</v>
      </c>
      <c r="G57">
        <f>'SO 7451'!I108</f>
        <v>0</v>
      </c>
      <c r="H57">
        <f>'SO 7451'!S108</f>
        <v>4.2</v>
      </c>
      <c r="I57">
        <f>'SO 7451'!V108</f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 s="2" t="s">
        <v>89</v>
      </c>
      <c r="C58" s="2"/>
      <c r="D58" s="2"/>
      <c r="E58">
        <f>'SO 7451'!L112</f>
        <v>0</v>
      </c>
      <c r="F58">
        <f>'SO 7451'!M112</f>
        <v>0</v>
      </c>
      <c r="G58">
        <f>'SO 7451'!I112</f>
        <v>0</v>
      </c>
      <c r="H58">
        <f>'SO 7451'!S112</f>
        <v>15.21</v>
      </c>
      <c r="I58">
        <f>'SO 7451'!V112</f>
        <v>0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A59"/>
      <c r="B59" s="2" t="s">
        <v>755</v>
      </c>
      <c r="C59" s="2"/>
      <c r="D59" s="2"/>
      <c r="E59">
        <f>'SO 7451'!L136</f>
        <v>0</v>
      </c>
      <c r="F59">
        <f>'SO 7451'!M136</f>
        <v>0</v>
      </c>
      <c r="G59">
        <f>'SO 7451'!I136</f>
        <v>0</v>
      </c>
      <c r="H59">
        <f>'SO 7451'!S136</f>
        <v>0.23</v>
      </c>
      <c r="I59">
        <f>'SO 7451'!V136</f>
        <v>0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 s="2" t="s">
        <v>92</v>
      </c>
      <c r="C60" s="2"/>
      <c r="D60" s="2"/>
      <c r="E60">
        <f>'SO 7451'!L140</f>
        <v>0</v>
      </c>
      <c r="F60">
        <f>'SO 7451'!M140</f>
        <v>0</v>
      </c>
      <c r="G60">
        <f>'SO 7451'!I140</f>
        <v>0</v>
      </c>
      <c r="H60">
        <f>'SO 7451'!S140</f>
        <v>0</v>
      </c>
      <c r="I60">
        <f>'SO 7451'!V140</f>
        <v>0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/>
      <c r="B61" s="2" t="s">
        <v>85</v>
      </c>
      <c r="C61" s="2"/>
      <c r="D61" s="2"/>
      <c r="E61">
        <f>'SO 7451'!L142</f>
        <v>0</v>
      </c>
      <c r="F61">
        <f>'SO 7451'!M142</f>
        <v>0</v>
      </c>
      <c r="G61">
        <f>'SO 7451'!I142</f>
        <v>0</v>
      </c>
      <c r="H61">
        <f>'SO 7451'!S142</f>
        <v>71.03</v>
      </c>
      <c r="I61">
        <f>'SO 7451'!V142</f>
        <v>9.67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V62"/>
      <c r="W62"/>
    </row>
    <row r="63" spans="1:26" x14ac:dyDescent="0.25">
      <c r="A63"/>
      <c r="B63" s="2" t="s">
        <v>93</v>
      </c>
      <c r="C63" s="2"/>
      <c r="D63" s="2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25">
      <c r="A64"/>
      <c r="B64" s="2" t="s">
        <v>394</v>
      </c>
      <c r="C64" s="2"/>
      <c r="D64" s="2"/>
      <c r="E64">
        <f>'SO 7451'!L155</f>
        <v>0</v>
      </c>
      <c r="F64">
        <f>'SO 7451'!M155</f>
        <v>0</v>
      </c>
      <c r="G64">
        <f>'SO 7451'!I155</f>
        <v>0</v>
      </c>
      <c r="H64">
        <f>'SO 7451'!S155</f>
        <v>0</v>
      </c>
      <c r="I64">
        <f>'SO 7451'!V155</f>
        <v>0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/>
      <c r="B65" s="2" t="s">
        <v>93</v>
      </c>
      <c r="C65" s="2"/>
      <c r="D65" s="2"/>
      <c r="E65">
        <f>'SO 7451'!L157</f>
        <v>0</v>
      </c>
      <c r="F65">
        <f>'SO 7451'!M157</f>
        <v>0</v>
      </c>
      <c r="G65">
        <f>'SO 7451'!I157</f>
        <v>0</v>
      </c>
      <c r="H65">
        <f>'SO 7451'!S157</f>
        <v>0</v>
      </c>
      <c r="I65">
        <f>'SO 7451'!V157</f>
        <v>0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V66"/>
      <c r="W66"/>
    </row>
    <row r="67" spans="1:26" x14ac:dyDescent="0.25">
      <c r="A67"/>
      <c r="B67" s="2" t="s">
        <v>107</v>
      </c>
      <c r="C67" s="2"/>
      <c r="D67" s="2"/>
      <c r="E67">
        <f>'SO 7451'!L158</f>
        <v>0</v>
      </c>
      <c r="F67">
        <f>'SO 7451'!M158</f>
        <v>0</v>
      </c>
      <c r="G67">
        <f>'SO 7451'!I158</f>
        <v>0</v>
      </c>
      <c r="H67">
        <f>'SO 7451'!S158</f>
        <v>71.03</v>
      </c>
      <c r="I67">
        <f>'SO 7451'!V158</f>
        <v>9.67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6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6" ht="35.1" customHeight="1" x14ac:dyDescent="0.25">
      <c r="A71"/>
      <c r="B71" s="2" t="s">
        <v>108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/>
    </row>
    <row r="72" spans="1:26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6" ht="20.100000000000001" customHeight="1" x14ac:dyDescent="0.25">
      <c r="A73"/>
      <c r="B73" s="2" t="s">
        <v>45</v>
      </c>
      <c r="C73" s="2"/>
      <c r="D73" s="2"/>
      <c r="E73" s="2"/>
      <c r="F73"/>
      <c r="G73"/>
      <c r="H73" t="s">
        <v>42</v>
      </c>
      <c r="I73" s="2"/>
      <c r="J73" s="2"/>
      <c r="K73" s="2"/>
      <c r="L73" s="2"/>
      <c r="M73" s="2"/>
      <c r="N73" s="2"/>
      <c r="O73" s="2"/>
      <c r="P73" s="2"/>
      <c r="Q73"/>
      <c r="R73"/>
      <c r="S73"/>
      <c r="T73"/>
      <c r="U73"/>
      <c r="V73"/>
      <c r="W73"/>
    </row>
    <row r="74" spans="1:26" ht="20.100000000000001" customHeight="1" x14ac:dyDescent="0.25">
      <c r="A74"/>
      <c r="B74" s="2" t="s">
        <v>46</v>
      </c>
      <c r="C74" s="2"/>
      <c r="D74" s="2"/>
      <c r="E74" s="2"/>
      <c r="F74"/>
      <c r="G74"/>
      <c r="H74" t="s">
        <v>119</v>
      </c>
      <c r="I74" t="s">
        <v>120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6" ht="20.100000000000001" customHeight="1" x14ac:dyDescent="0.25">
      <c r="A75"/>
      <c r="B75" s="2" t="s">
        <v>47</v>
      </c>
      <c r="C75" s="2"/>
      <c r="D75" s="2"/>
      <c r="E75" s="2"/>
      <c r="F75"/>
      <c r="G75"/>
      <c r="H75" t="s">
        <v>121</v>
      </c>
      <c r="I75" t="s">
        <v>44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6" ht="20.100000000000001" customHeight="1" x14ac:dyDescent="0.25">
      <c r="A76"/>
      <c r="B76" t="s">
        <v>122</v>
      </c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6" ht="20.100000000000001" customHeight="1" x14ac:dyDescent="0.25">
      <c r="A77"/>
      <c r="B77" t="s">
        <v>2355</v>
      </c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6" ht="20.100000000000001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6" ht="20.100000000000001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6" ht="20.100000000000001" customHeight="1" x14ac:dyDescent="0.25">
      <c r="A80"/>
      <c r="B80" t="s">
        <v>84</v>
      </c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6" x14ac:dyDescent="0.25">
      <c r="A81"/>
      <c r="B81" t="s">
        <v>109</v>
      </c>
      <c r="C81" t="s">
        <v>110</v>
      </c>
      <c r="D81" t="s">
        <v>111</v>
      </c>
      <c r="E81"/>
      <c r="F81" t="s">
        <v>112</v>
      </c>
      <c r="G81" t="s">
        <v>113</v>
      </c>
      <c r="H81" t="s">
        <v>114</v>
      </c>
      <c r="I81" t="s">
        <v>115</v>
      </c>
      <c r="J81"/>
      <c r="K81"/>
      <c r="L81"/>
      <c r="M81"/>
      <c r="N81"/>
      <c r="O81"/>
      <c r="P81" t="s">
        <v>116</v>
      </c>
      <c r="Q81"/>
      <c r="R81"/>
      <c r="S81" t="s">
        <v>117</v>
      </c>
      <c r="T81"/>
      <c r="U81"/>
      <c r="V81" t="s">
        <v>118</v>
      </c>
      <c r="W81"/>
    </row>
    <row r="82" spans="1:26" x14ac:dyDescent="0.25">
      <c r="A82"/>
      <c r="B82"/>
      <c r="C82"/>
      <c r="D82" s="2" t="s">
        <v>85</v>
      </c>
      <c r="E82" s="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26" x14ac:dyDescent="0.25">
      <c r="A83"/>
      <c r="B83"/>
      <c r="C83">
        <v>1</v>
      </c>
      <c r="D83" s="2" t="s">
        <v>86</v>
      </c>
      <c r="E83" s="2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26" ht="24.95" customHeight="1" x14ac:dyDescent="0.25">
      <c r="A84"/>
      <c r="B84"/>
      <c r="C84" t="s">
        <v>2356</v>
      </c>
      <c r="D84" s="2" t="s">
        <v>2357</v>
      </c>
      <c r="E84" s="2"/>
      <c r="F84" t="s">
        <v>128</v>
      </c>
      <c r="G84">
        <v>32.67</v>
      </c>
      <c r="H84">
        <v>0</v>
      </c>
      <c r="I84">
        <f t="shared" ref="I84:I100" si="0">ROUND(G84*(H84),2)</f>
        <v>0</v>
      </c>
      <c r="J84">
        <f t="shared" ref="J84:J100" si="1">ROUND(G84*(N84),2)</f>
        <v>0</v>
      </c>
      <c r="K84">
        <f t="shared" ref="K84:K100" si="2">ROUND(G84*(O84),2)</f>
        <v>0</v>
      </c>
      <c r="L84">
        <f t="shared" ref="L84:L100" si="3">ROUND(G84*(H84),2)</f>
        <v>0</v>
      </c>
      <c r="M84"/>
      <c r="N84">
        <v>0</v>
      </c>
      <c r="O84"/>
      <c r="P84"/>
      <c r="Q84"/>
      <c r="R84"/>
      <c r="S84">
        <f t="shared" ref="S84:S100" si="4">ROUND(G84*(P84),3)</f>
        <v>0</v>
      </c>
      <c r="T84"/>
      <c r="U84"/>
      <c r="V84"/>
      <c r="W84"/>
      <c r="Z84" s="1">
        <f t="shared" ref="Z84:Z100" si="5">0.058844*POWER(I84,0.952797)</f>
        <v>0</v>
      </c>
    </row>
    <row r="85" spans="1:26" ht="24.95" customHeight="1" x14ac:dyDescent="0.25">
      <c r="A85"/>
      <c r="B85"/>
      <c r="C85" t="s">
        <v>2358</v>
      </c>
      <c r="D85" s="2" t="s">
        <v>2359</v>
      </c>
      <c r="E85" s="2"/>
      <c r="F85" t="s">
        <v>128</v>
      </c>
      <c r="G85">
        <v>32.67</v>
      </c>
      <c r="H85">
        <v>0</v>
      </c>
      <c r="I85">
        <f t="shared" si="0"/>
        <v>0</v>
      </c>
      <c r="J85">
        <f t="shared" si="1"/>
        <v>0</v>
      </c>
      <c r="K85">
        <f t="shared" si="2"/>
        <v>0</v>
      </c>
      <c r="L85">
        <f t="shared" si="3"/>
        <v>0</v>
      </c>
      <c r="M85"/>
      <c r="N85">
        <v>0</v>
      </c>
      <c r="O85"/>
      <c r="P85"/>
      <c r="Q85"/>
      <c r="R85"/>
      <c r="S85">
        <f t="shared" si="4"/>
        <v>0</v>
      </c>
      <c r="T85"/>
      <c r="U85"/>
      <c r="V85"/>
      <c r="W85"/>
      <c r="Z85" s="1">
        <f t="shared" si="5"/>
        <v>0</v>
      </c>
    </row>
    <row r="86" spans="1:26" ht="24.95" customHeight="1" x14ac:dyDescent="0.25">
      <c r="A86"/>
      <c r="B86"/>
      <c r="C86" t="s">
        <v>2360</v>
      </c>
      <c r="D86" s="2" t="s">
        <v>2361</v>
      </c>
      <c r="E86" s="2"/>
      <c r="F86" t="s">
        <v>128</v>
      </c>
      <c r="G86">
        <v>120.69</v>
      </c>
      <c r="H86">
        <v>0</v>
      </c>
      <c r="I86">
        <f t="shared" si="0"/>
        <v>0</v>
      </c>
      <c r="J86">
        <f t="shared" si="1"/>
        <v>0</v>
      </c>
      <c r="K86">
        <f t="shared" si="2"/>
        <v>0</v>
      </c>
      <c r="L86">
        <f t="shared" si="3"/>
        <v>0</v>
      </c>
      <c r="M86"/>
      <c r="N86">
        <v>0</v>
      </c>
      <c r="O86"/>
      <c r="P86"/>
      <c r="Q86"/>
      <c r="R86"/>
      <c r="S86">
        <f t="shared" si="4"/>
        <v>0</v>
      </c>
      <c r="T86"/>
      <c r="U86"/>
      <c r="V86"/>
      <c r="W86"/>
      <c r="Z86" s="1">
        <f t="shared" si="5"/>
        <v>0</v>
      </c>
    </row>
    <row r="87" spans="1:26" ht="24.95" customHeight="1" x14ac:dyDescent="0.25">
      <c r="A87"/>
      <c r="B87"/>
      <c r="C87" t="s">
        <v>2362</v>
      </c>
      <c r="D87" s="2" t="s">
        <v>2363</v>
      </c>
      <c r="E87" s="2"/>
      <c r="F87" t="s">
        <v>125</v>
      </c>
      <c r="G87">
        <v>201.15</v>
      </c>
      <c r="H87">
        <v>0</v>
      </c>
      <c r="I87">
        <f t="shared" si="0"/>
        <v>0</v>
      </c>
      <c r="J87">
        <f t="shared" si="1"/>
        <v>0</v>
      </c>
      <c r="K87">
        <f t="shared" si="2"/>
        <v>0</v>
      </c>
      <c r="L87">
        <f t="shared" si="3"/>
        <v>0</v>
      </c>
      <c r="M87"/>
      <c r="N87">
        <v>0</v>
      </c>
      <c r="O87"/>
      <c r="P87">
        <v>9.7000000000000005E-4</v>
      </c>
      <c r="Q87"/>
      <c r="R87">
        <v>9.7000000000000005E-4</v>
      </c>
      <c r="S87">
        <f t="shared" si="4"/>
        <v>0.19500000000000001</v>
      </c>
      <c r="T87"/>
      <c r="U87"/>
      <c r="V87"/>
      <c r="W87"/>
      <c r="Z87" s="1">
        <f t="shared" si="5"/>
        <v>0</v>
      </c>
    </row>
    <row r="88" spans="1:26" ht="24.95" customHeight="1" x14ac:dyDescent="0.25">
      <c r="A88"/>
      <c r="B88"/>
      <c r="C88" t="s">
        <v>2364</v>
      </c>
      <c r="D88" s="2" t="s">
        <v>2365</v>
      </c>
      <c r="E88" s="2"/>
      <c r="F88" t="s">
        <v>125</v>
      </c>
      <c r="G88">
        <v>201.15</v>
      </c>
      <c r="H88">
        <v>0</v>
      </c>
      <c r="I88">
        <f t="shared" si="0"/>
        <v>0</v>
      </c>
      <c r="J88">
        <f t="shared" si="1"/>
        <v>0</v>
      </c>
      <c r="K88">
        <f t="shared" si="2"/>
        <v>0</v>
      </c>
      <c r="L88">
        <f t="shared" si="3"/>
        <v>0</v>
      </c>
      <c r="M88"/>
      <c r="N88">
        <v>0</v>
      </c>
      <c r="O88"/>
      <c r="P88"/>
      <c r="Q88"/>
      <c r="R88"/>
      <c r="S88">
        <f t="shared" si="4"/>
        <v>0</v>
      </c>
      <c r="T88"/>
      <c r="U88"/>
      <c r="V88"/>
      <c r="W88"/>
      <c r="Z88" s="1">
        <f t="shared" si="5"/>
        <v>0</v>
      </c>
    </row>
    <row r="89" spans="1:26" ht="24.95" customHeight="1" x14ac:dyDescent="0.25">
      <c r="A89"/>
      <c r="B89"/>
      <c r="C89" t="s">
        <v>2366</v>
      </c>
      <c r="D89" s="2" t="s">
        <v>2367</v>
      </c>
      <c r="E89" s="2"/>
      <c r="F89" t="s">
        <v>128</v>
      </c>
      <c r="G89">
        <v>69.760000000000005</v>
      </c>
      <c r="H89">
        <v>0</v>
      </c>
      <c r="I89">
        <f t="shared" si="0"/>
        <v>0</v>
      </c>
      <c r="J89">
        <f t="shared" si="1"/>
        <v>0</v>
      </c>
      <c r="K89">
        <f t="shared" si="2"/>
        <v>0</v>
      </c>
      <c r="L89">
        <f t="shared" si="3"/>
        <v>0</v>
      </c>
      <c r="M89"/>
      <c r="N89">
        <v>0</v>
      </c>
      <c r="O89"/>
      <c r="P89"/>
      <c r="Q89"/>
      <c r="R89"/>
      <c r="S89">
        <f t="shared" si="4"/>
        <v>0</v>
      </c>
      <c r="T89"/>
      <c r="U89"/>
      <c r="V89"/>
      <c r="W89"/>
      <c r="Z89" s="1">
        <f t="shared" si="5"/>
        <v>0</v>
      </c>
    </row>
    <row r="90" spans="1:26" ht="24.95" customHeight="1" x14ac:dyDescent="0.25">
      <c r="A90"/>
      <c r="B90"/>
      <c r="C90" t="s">
        <v>2368</v>
      </c>
      <c r="D90" s="2" t="s">
        <v>2369</v>
      </c>
      <c r="E90" s="2"/>
      <c r="F90" t="s">
        <v>128</v>
      </c>
      <c r="G90">
        <v>120.69</v>
      </c>
      <c r="H90">
        <v>0</v>
      </c>
      <c r="I90">
        <f t="shared" si="0"/>
        <v>0</v>
      </c>
      <c r="J90">
        <f t="shared" si="1"/>
        <v>0</v>
      </c>
      <c r="K90">
        <f t="shared" si="2"/>
        <v>0</v>
      </c>
      <c r="L90">
        <f t="shared" si="3"/>
        <v>0</v>
      </c>
      <c r="M90"/>
      <c r="N90">
        <v>0</v>
      </c>
      <c r="O90"/>
      <c r="P90"/>
      <c r="Q90"/>
      <c r="R90"/>
      <c r="S90">
        <f t="shared" si="4"/>
        <v>0</v>
      </c>
      <c r="T90"/>
      <c r="U90"/>
      <c r="V90"/>
      <c r="W90"/>
      <c r="Z90" s="1">
        <f t="shared" si="5"/>
        <v>0</v>
      </c>
    </row>
    <row r="91" spans="1:26" ht="24.95" customHeight="1" x14ac:dyDescent="0.25">
      <c r="A91"/>
      <c r="B91"/>
      <c r="C91" t="s">
        <v>2370</v>
      </c>
      <c r="D91" s="2" t="s">
        <v>2371</v>
      </c>
      <c r="E91" s="2"/>
      <c r="F91" t="s">
        <v>128</v>
      </c>
      <c r="G91">
        <v>69.760000000000005</v>
      </c>
      <c r="H91">
        <v>0</v>
      </c>
      <c r="I91">
        <f t="shared" si="0"/>
        <v>0</v>
      </c>
      <c r="J91">
        <f t="shared" si="1"/>
        <v>0</v>
      </c>
      <c r="K91">
        <f t="shared" si="2"/>
        <v>0</v>
      </c>
      <c r="L91">
        <f t="shared" si="3"/>
        <v>0</v>
      </c>
      <c r="M91"/>
      <c r="N91">
        <v>0</v>
      </c>
      <c r="O91"/>
      <c r="P91"/>
      <c r="Q91"/>
      <c r="R91"/>
      <c r="S91">
        <f t="shared" si="4"/>
        <v>0</v>
      </c>
      <c r="T91"/>
      <c r="U91"/>
      <c r="V91"/>
      <c r="W91"/>
      <c r="Z91" s="1">
        <f t="shared" si="5"/>
        <v>0</v>
      </c>
    </row>
    <row r="92" spans="1:26" ht="24.95" customHeight="1" x14ac:dyDescent="0.25">
      <c r="A92"/>
      <c r="B92"/>
      <c r="C92" t="s">
        <v>2372</v>
      </c>
      <c r="D92" s="2" t="s">
        <v>2373</v>
      </c>
      <c r="E92" s="2"/>
      <c r="F92" t="s">
        <v>128</v>
      </c>
      <c r="G92">
        <v>69.760000000000005</v>
      </c>
      <c r="H92">
        <v>0</v>
      </c>
      <c r="I92">
        <f t="shared" si="0"/>
        <v>0</v>
      </c>
      <c r="J92">
        <f t="shared" si="1"/>
        <v>0</v>
      </c>
      <c r="K92">
        <f t="shared" si="2"/>
        <v>0</v>
      </c>
      <c r="L92">
        <f t="shared" si="3"/>
        <v>0</v>
      </c>
      <c r="M92"/>
      <c r="N92">
        <v>0</v>
      </c>
      <c r="O92"/>
      <c r="P92"/>
      <c r="Q92"/>
      <c r="R92"/>
      <c r="S92">
        <f t="shared" si="4"/>
        <v>0</v>
      </c>
      <c r="T92"/>
      <c r="U92"/>
      <c r="V92"/>
      <c r="W92"/>
      <c r="Z92" s="1">
        <f t="shared" si="5"/>
        <v>0</v>
      </c>
    </row>
    <row r="93" spans="1:26" ht="24.95" customHeight="1" x14ac:dyDescent="0.25">
      <c r="A93"/>
      <c r="B93"/>
      <c r="C93" t="s">
        <v>147</v>
      </c>
      <c r="D93" s="2" t="s">
        <v>2374</v>
      </c>
      <c r="E93" s="2"/>
      <c r="F93" t="s">
        <v>149</v>
      </c>
      <c r="G93">
        <v>83.79</v>
      </c>
      <c r="H93">
        <v>0</v>
      </c>
      <c r="I93">
        <f t="shared" si="0"/>
        <v>0</v>
      </c>
      <c r="J93">
        <f t="shared" si="1"/>
        <v>0</v>
      </c>
      <c r="K93">
        <f t="shared" si="2"/>
        <v>0</v>
      </c>
      <c r="L93">
        <f t="shared" si="3"/>
        <v>0</v>
      </c>
      <c r="M93"/>
      <c r="N93">
        <v>0</v>
      </c>
      <c r="O93"/>
      <c r="P93"/>
      <c r="Q93"/>
      <c r="R93"/>
      <c r="S93">
        <f t="shared" si="4"/>
        <v>0</v>
      </c>
      <c r="T93"/>
      <c r="U93"/>
      <c r="V93"/>
      <c r="W93"/>
      <c r="Z93" s="1">
        <f t="shared" si="5"/>
        <v>0</v>
      </c>
    </row>
    <row r="94" spans="1:26" ht="24.95" customHeight="1" x14ac:dyDescent="0.25">
      <c r="A94"/>
      <c r="B94"/>
      <c r="C94" t="s">
        <v>2375</v>
      </c>
      <c r="D94" s="2" t="s">
        <v>2376</v>
      </c>
      <c r="E94" s="2"/>
      <c r="F94" t="s">
        <v>128</v>
      </c>
      <c r="G94">
        <v>73.930000000000007</v>
      </c>
      <c r="H94">
        <v>0</v>
      </c>
      <c r="I94">
        <f t="shared" si="0"/>
        <v>0</v>
      </c>
      <c r="J94">
        <f t="shared" si="1"/>
        <v>0</v>
      </c>
      <c r="K94">
        <f t="shared" si="2"/>
        <v>0</v>
      </c>
      <c r="L94">
        <f t="shared" si="3"/>
        <v>0</v>
      </c>
      <c r="M94"/>
      <c r="N94">
        <v>0</v>
      </c>
      <c r="O94"/>
      <c r="P94"/>
      <c r="Q94"/>
      <c r="R94"/>
      <c r="S94">
        <f t="shared" si="4"/>
        <v>0</v>
      </c>
      <c r="T94"/>
      <c r="U94"/>
      <c r="V94"/>
      <c r="W94"/>
      <c r="Z94" s="1">
        <f t="shared" si="5"/>
        <v>0</v>
      </c>
    </row>
    <row r="95" spans="1:26" ht="24.95" customHeight="1" x14ac:dyDescent="0.25">
      <c r="A95"/>
      <c r="B95"/>
      <c r="C95" t="s">
        <v>2377</v>
      </c>
      <c r="D95" s="2" t="s">
        <v>2378</v>
      </c>
      <c r="E95" s="2"/>
      <c r="F95" t="s">
        <v>128</v>
      </c>
      <c r="G95">
        <v>29.206</v>
      </c>
      <c r="H95">
        <v>0</v>
      </c>
      <c r="I95">
        <f t="shared" si="0"/>
        <v>0</v>
      </c>
      <c r="J95">
        <f t="shared" si="1"/>
        <v>0</v>
      </c>
      <c r="K95">
        <f t="shared" si="2"/>
        <v>0</v>
      </c>
      <c r="L95">
        <f t="shared" si="3"/>
        <v>0</v>
      </c>
      <c r="M95"/>
      <c r="N95">
        <v>0</v>
      </c>
      <c r="O95"/>
      <c r="P95"/>
      <c r="Q95"/>
      <c r="R95"/>
      <c r="S95">
        <f t="shared" si="4"/>
        <v>0</v>
      </c>
      <c r="T95"/>
      <c r="U95"/>
      <c r="V95"/>
      <c r="W95"/>
      <c r="Z95" s="1">
        <f t="shared" si="5"/>
        <v>0</v>
      </c>
    </row>
    <row r="96" spans="1:26" ht="24.95" customHeight="1" x14ac:dyDescent="0.25">
      <c r="A96"/>
      <c r="B96"/>
      <c r="C96" t="s">
        <v>2379</v>
      </c>
      <c r="D96" s="2" t="s">
        <v>2380</v>
      </c>
      <c r="E96" s="2"/>
      <c r="F96" t="s">
        <v>149</v>
      </c>
      <c r="G96">
        <v>51.19</v>
      </c>
      <c r="H96">
        <v>0</v>
      </c>
      <c r="I96">
        <f t="shared" si="0"/>
        <v>0</v>
      </c>
      <c r="J96">
        <f t="shared" si="1"/>
        <v>0</v>
      </c>
      <c r="K96">
        <f t="shared" si="2"/>
        <v>0</v>
      </c>
      <c r="L96">
        <f t="shared" si="3"/>
        <v>0</v>
      </c>
      <c r="M96">
        <f>ROUND(G96*(H96),2)</f>
        <v>0</v>
      </c>
      <c r="N96">
        <v>0</v>
      </c>
      <c r="O96"/>
      <c r="P96">
        <v>1</v>
      </c>
      <c r="Q96"/>
      <c r="R96">
        <v>1</v>
      </c>
      <c r="S96">
        <f t="shared" si="4"/>
        <v>51.19</v>
      </c>
      <c r="T96"/>
      <c r="U96"/>
      <c r="V96"/>
      <c r="W96"/>
      <c r="Z96" s="1">
        <f t="shared" si="5"/>
        <v>0</v>
      </c>
    </row>
    <row r="97" spans="1:26" ht="24.95" customHeight="1" x14ac:dyDescent="0.25">
      <c r="A97"/>
      <c r="B97"/>
      <c r="C97" t="s">
        <v>2381</v>
      </c>
      <c r="D97" s="2" t="s">
        <v>2382</v>
      </c>
      <c r="E97" s="2"/>
      <c r="F97" t="s">
        <v>2383</v>
      </c>
      <c r="G97">
        <v>4</v>
      </c>
      <c r="H97">
        <v>0</v>
      </c>
      <c r="I97">
        <f t="shared" si="0"/>
        <v>0</v>
      </c>
      <c r="J97">
        <f t="shared" si="1"/>
        <v>0</v>
      </c>
      <c r="K97">
        <f t="shared" si="2"/>
        <v>0</v>
      </c>
      <c r="L97">
        <f t="shared" si="3"/>
        <v>0</v>
      </c>
      <c r="M97">
        <f>ROUND(G97*(H97),2)</f>
        <v>0</v>
      </c>
      <c r="N97">
        <v>0</v>
      </c>
      <c r="O97"/>
      <c r="P97"/>
      <c r="Q97"/>
      <c r="R97"/>
      <c r="S97">
        <f t="shared" si="4"/>
        <v>0</v>
      </c>
      <c r="T97"/>
      <c r="U97"/>
      <c r="V97"/>
      <c r="W97"/>
      <c r="Z97" s="1">
        <f t="shared" si="5"/>
        <v>0</v>
      </c>
    </row>
    <row r="98" spans="1:26" ht="24.95" customHeight="1" x14ac:dyDescent="0.25">
      <c r="A98"/>
      <c r="B98"/>
      <c r="C98" t="s">
        <v>2384</v>
      </c>
      <c r="D98" s="2" t="s">
        <v>2385</v>
      </c>
      <c r="E98" s="2"/>
      <c r="F98" t="s">
        <v>2195</v>
      </c>
      <c r="G98">
        <v>1</v>
      </c>
      <c r="H98">
        <v>0</v>
      </c>
      <c r="I98">
        <f t="shared" si="0"/>
        <v>0</v>
      </c>
      <c r="J98">
        <f t="shared" si="1"/>
        <v>0</v>
      </c>
      <c r="K98">
        <f t="shared" si="2"/>
        <v>0</v>
      </c>
      <c r="L98">
        <f t="shared" si="3"/>
        <v>0</v>
      </c>
      <c r="M98">
        <f>ROUND(G98*(H98),2)</f>
        <v>0</v>
      </c>
      <c r="N98">
        <v>0</v>
      </c>
      <c r="O98"/>
      <c r="P98"/>
      <c r="Q98"/>
      <c r="R98"/>
      <c r="S98">
        <f t="shared" si="4"/>
        <v>0</v>
      </c>
      <c r="T98"/>
      <c r="U98"/>
      <c r="V98"/>
      <c r="W98"/>
      <c r="Z98" s="1">
        <f t="shared" si="5"/>
        <v>0</v>
      </c>
    </row>
    <row r="99" spans="1:26" ht="24.95" customHeight="1" x14ac:dyDescent="0.25">
      <c r="A99"/>
      <c r="B99"/>
      <c r="C99" t="s">
        <v>2386</v>
      </c>
      <c r="D99" s="2" t="s">
        <v>2387</v>
      </c>
      <c r="E99" s="2"/>
      <c r="F99" t="s">
        <v>2383</v>
      </c>
      <c r="G99">
        <v>1</v>
      </c>
      <c r="H99">
        <v>0</v>
      </c>
      <c r="I99">
        <f t="shared" si="0"/>
        <v>0</v>
      </c>
      <c r="J99">
        <f t="shared" si="1"/>
        <v>0</v>
      </c>
      <c r="K99">
        <f t="shared" si="2"/>
        <v>0</v>
      </c>
      <c r="L99">
        <f t="shared" si="3"/>
        <v>0</v>
      </c>
      <c r="M99">
        <f>ROUND(G99*(H99),2)</f>
        <v>0</v>
      </c>
      <c r="N99">
        <v>0</v>
      </c>
      <c r="O99"/>
      <c r="P99">
        <v>1.3999999999999999E-4</v>
      </c>
      <c r="Q99"/>
      <c r="R99">
        <v>1.3999999999999999E-4</v>
      </c>
      <c r="S99">
        <f t="shared" si="4"/>
        <v>0</v>
      </c>
      <c r="T99"/>
      <c r="U99"/>
      <c r="V99">
        <f>ROUND(G99*(X99),3)</f>
        <v>9.67</v>
      </c>
      <c r="W99"/>
      <c r="X99" s="1">
        <v>9.67</v>
      </c>
      <c r="Z99" s="1">
        <f t="shared" si="5"/>
        <v>0</v>
      </c>
    </row>
    <row r="100" spans="1:26" ht="24.95" customHeight="1" x14ac:dyDescent="0.25">
      <c r="A100"/>
      <c r="B100"/>
      <c r="C100" t="s">
        <v>2388</v>
      </c>
      <c r="D100" s="2" t="s">
        <v>2389</v>
      </c>
      <c r="E100" s="2"/>
      <c r="F100" t="s">
        <v>2195</v>
      </c>
      <c r="G100">
        <v>3</v>
      </c>
      <c r="H100">
        <v>0</v>
      </c>
      <c r="I100">
        <f t="shared" si="0"/>
        <v>0</v>
      </c>
      <c r="J100">
        <f t="shared" si="1"/>
        <v>0</v>
      </c>
      <c r="K100">
        <f t="shared" si="2"/>
        <v>0</v>
      </c>
      <c r="L100">
        <f t="shared" si="3"/>
        <v>0</v>
      </c>
      <c r="M100">
        <f>ROUND(G100*(H100),2)</f>
        <v>0</v>
      </c>
      <c r="N100">
        <v>0</v>
      </c>
      <c r="O100"/>
      <c r="P100"/>
      <c r="Q100"/>
      <c r="R100"/>
      <c r="S100">
        <f t="shared" si="4"/>
        <v>0</v>
      </c>
      <c r="T100"/>
      <c r="U100"/>
      <c r="V100"/>
      <c r="W100"/>
      <c r="Z100" s="1">
        <f t="shared" si="5"/>
        <v>0</v>
      </c>
    </row>
    <row r="101" spans="1:26" x14ac:dyDescent="0.25">
      <c r="A101"/>
      <c r="B101"/>
      <c r="C101">
        <v>1</v>
      </c>
      <c r="D101" s="2" t="s">
        <v>86</v>
      </c>
      <c r="E101" s="2"/>
      <c r="F101"/>
      <c r="G101"/>
      <c r="H101"/>
      <c r="I101">
        <f>ROUND((SUM(I83:I100))/1,2)</f>
        <v>0</v>
      </c>
      <c r="J101"/>
      <c r="K101"/>
      <c r="L101">
        <f>ROUND((SUM(L83:L100))/1,2)</f>
        <v>0</v>
      </c>
      <c r="M101">
        <f>ROUND((SUM(M83:M100))/1,2)</f>
        <v>0</v>
      </c>
      <c r="N101"/>
      <c r="O101"/>
      <c r="P101"/>
      <c r="Q101"/>
      <c r="R101"/>
      <c r="S101">
        <f>ROUND((SUM(S83:S100))/1,2)</f>
        <v>51.39</v>
      </c>
      <c r="T101"/>
      <c r="U101"/>
      <c r="V101">
        <f>ROUND((SUM(V83:V100))/1,2)</f>
        <v>9.67</v>
      </c>
      <c r="W101"/>
      <c r="X101"/>
      <c r="Y101"/>
      <c r="Z101"/>
    </row>
    <row r="102" spans="1:26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6" x14ac:dyDescent="0.25">
      <c r="A103"/>
      <c r="B103"/>
      <c r="C103">
        <v>2</v>
      </c>
      <c r="D103" s="2" t="s">
        <v>87</v>
      </c>
      <c r="E103" s="2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</row>
    <row r="104" spans="1:26" ht="24.95" customHeight="1" x14ac:dyDescent="0.25">
      <c r="A104"/>
      <c r="B104"/>
      <c r="C104" t="s">
        <v>2390</v>
      </c>
      <c r="D104" s="2" t="s">
        <v>2391</v>
      </c>
      <c r="E104" s="2"/>
      <c r="F104" t="s">
        <v>128</v>
      </c>
      <c r="G104">
        <v>1.8</v>
      </c>
      <c r="H104">
        <v>0</v>
      </c>
      <c r="I104">
        <f>ROUND(G104*(H104),2)</f>
        <v>0</v>
      </c>
      <c r="J104">
        <f>ROUND(G104*(N104),2)</f>
        <v>0</v>
      </c>
      <c r="K104">
        <f>ROUND(G104*(O104),2)</f>
        <v>0</v>
      </c>
      <c r="L104">
        <f>ROUND(G104*(H104),2)</f>
        <v>0</v>
      </c>
      <c r="M104"/>
      <c r="N104">
        <v>0</v>
      </c>
      <c r="O104"/>
      <c r="P104">
        <v>2.2252800000000001</v>
      </c>
      <c r="Q104"/>
      <c r="R104">
        <v>2.2252800000000001</v>
      </c>
      <c r="S104">
        <f>ROUND(G104*(P104),3)</f>
        <v>4.0060000000000002</v>
      </c>
      <c r="T104"/>
      <c r="U104"/>
      <c r="V104"/>
      <c r="W104"/>
      <c r="Z104" s="1">
        <f>0.058844*POWER(I104,0.952797)</f>
        <v>0</v>
      </c>
    </row>
    <row r="105" spans="1:26" ht="24.95" customHeight="1" x14ac:dyDescent="0.25">
      <c r="A105"/>
      <c r="B105"/>
      <c r="C105" t="s">
        <v>156</v>
      </c>
      <c r="D105" s="2" t="s">
        <v>2392</v>
      </c>
      <c r="E105" s="2"/>
      <c r="F105" t="s">
        <v>125</v>
      </c>
      <c r="G105">
        <v>1.6</v>
      </c>
      <c r="H105">
        <v>0</v>
      </c>
      <c r="I105">
        <f>ROUND(G105*(H105),2)</f>
        <v>0</v>
      </c>
      <c r="J105">
        <f>ROUND(G105*(N105),2)</f>
        <v>0</v>
      </c>
      <c r="K105">
        <f>ROUND(G105*(O105),2)</f>
        <v>0</v>
      </c>
      <c r="L105">
        <f>ROUND(G105*(H105),2)</f>
        <v>0</v>
      </c>
      <c r="M105"/>
      <c r="N105">
        <v>0</v>
      </c>
      <c r="O105"/>
      <c r="P105">
        <v>6.7000000000000002E-4</v>
      </c>
      <c r="Q105"/>
      <c r="R105">
        <v>6.7000000000000002E-4</v>
      </c>
      <c r="S105">
        <f>ROUND(G105*(P105),3)</f>
        <v>1E-3</v>
      </c>
      <c r="T105"/>
      <c r="U105"/>
      <c r="V105"/>
      <c r="W105"/>
      <c r="Z105" s="1">
        <f>0.058844*POWER(I105,0.952797)</f>
        <v>0</v>
      </c>
    </row>
    <row r="106" spans="1:26" ht="24.95" customHeight="1" x14ac:dyDescent="0.25">
      <c r="A106"/>
      <c r="B106"/>
      <c r="C106" t="s">
        <v>158</v>
      </c>
      <c r="D106" s="2" t="s">
        <v>2393</v>
      </c>
      <c r="E106" s="2"/>
      <c r="F106" t="s">
        <v>125</v>
      </c>
      <c r="G106">
        <v>1.6</v>
      </c>
      <c r="H106">
        <v>0</v>
      </c>
      <c r="I106">
        <f>ROUND(G106*(H106),2)</f>
        <v>0</v>
      </c>
      <c r="J106">
        <f>ROUND(G106*(N106),2)</f>
        <v>0</v>
      </c>
      <c r="K106">
        <f>ROUND(G106*(O106),2)</f>
        <v>0</v>
      </c>
      <c r="L106">
        <f>ROUND(G106*(H106),2)</f>
        <v>0</v>
      </c>
      <c r="M106"/>
      <c r="N106">
        <v>0</v>
      </c>
      <c r="O106"/>
      <c r="P106"/>
      <c r="Q106"/>
      <c r="R106"/>
      <c r="S106">
        <f>ROUND(G106*(P106),3)</f>
        <v>0</v>
      </c>
      <c r="T106"/>
      <c r="U106"/>
      <c r="V106"/>
      <c r="W106"/>
      <c r="Z106" s="1">
        <f>0.058844*POWER(I106,0.952797)</f>
        <v>0</v>
      </c>
    </row>
    <row r="107" spans="1:26" ht="24.95" customHeight="1" x14ac:dyDescent="0.25">
      <c r="A107"/>
      <c r="B107"/>
      <c r="C107" t="s">
        <v>160</v>
      </c>
      <c r="D107" s="2" t="s">
        <v>2394</v>
      </c>
      <c r="E107" s="2"/>
      <c r="F107" t="s">
        <v>149</v>
      </c>
      <c r="G107">
        <v>0.16</v>
      </c>
      <c r="H107">
        <v>0</v>
      </c>
      <c r="I107">
        <f>ROUND(G107*(H107),2)</f>
        <v>0</v>
      </c>
      <c r="J107">
        <f>ROUND(G107*(N107),2)</f>
        <v>0</v>
      </c>
      <c r="K107">
        <f>ROUND(G107*(O107),2)</f>
        <v>0</v>
      </c>
      <c r="L107">
        <f>ROUND(G107*(H107),2)</f>
        <v>0</v>
      </c>
      <c r="M107"/>
      <c r="N107">
        <v>0</v>
      </c>
      <c r="O107"/>
      <c r="P107">
        <v>1.20296</v>
      </c>
      <c r="Q107"/>
      <c r="R107">
        <v>1.20296</v>
      </c>
      <c r="S107">
        <f>ROUND(G107*(P107),3)</f>
        <v>0.192</v>
      </c>
      <c r="T107"/>
      <c r="U107"/>
      <c r="V107"/>
      <c r="W107"/>
      <c r="Z107" s="1">
        <f>0.058844*POWER(I107,0.952797)</f>
        <v>0</v>
      </c>
    </row>
    <row r="108" spans="1:26" x14ac:dyDescent="0.25">
      <c r="A108"/>
      <c r="B108"/>
      <c r="C108">
        <v>2</v>
      </c>
      <c r="D108" s="2" t="s">
        <v>87</v>
      </c>
      <c r="E108" s="2"/>
      <c r="F108"/>
      <c r="G108"/>
      <c r="H108"/>
      <c r="I108">
        <f>ROUND((SUM(I103:I107))/1,2)</f>
        <v>0</v>
      </c>
      <c r="J108"/>
      <c r="K108"/>
      <c r="L108">
        <f>ROUND((SUM(L103:L107))/1,2)</f>
        <v>0</v>
      </c>
      <c r="M108">
        <f>ROUND((SUM(M103:M107))/1,2)</f>
        <v>0</v>
      </c>
      <c r="N108"/>
      <c r="O108"/>
      <c r="P108"/>
      <c r="Q108"/>
      <c r="R108"/>
      <c r="S108">
        <f>ROUND((SUM(S103:S107))/1,2)</f>
        <v>4.2</v>
      </c>
      <c r="T108"/>
      <c r="U108"/>
      <c r="V108">
        <f>ROUND((SUM(V103:V107))/1,2)</f>
        <v>0</v>
      </c>
      <c r="W108"/>
      <c r="X108"/>
      <c r="Y108"/>
      <c r="Z108"/>
    </row>
    <row r="109" spans="1:26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6" x14ac:dyDescent="0.25">
      <c r="A110"/>
      <c r="B110"/>
      <c r="C110">
        <v>4</v>
      </c>
      <c r="D110" s="2" t="s">
        <v>89</v>
      </c>
      <c r="E110" s="2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:26" ht="24.95" customHeight="1" x14ac:dyDescent="0.25">
      <c r="A111"/>
      <c r="B111"/>
      <c r="C111" t="s">
        <v>2395</v>
      </c>
      <c r="D111" s="2" t="s">
        <v>2396</v>
      </c>
      <c r="E111" s="2"/>
      <c r="F111" t="s">
        <v>128</v>
      </c>
      <c r="G111">
        <v>8.0459999999999994</v>
      </c>
      <c r="H111">
        <v>0</v>
      </c>
      <c r="I111">
        <f>ROUND(G111*(H111),2)</f>
        <v>0</v>
      </c>
      <c r="J111">
        <f>ROUND(G111*(N111),2)</f>
        <v>0</v>
      </c>
      <c r="K111">
        <f>ROUND(G111*(O111),2)</f>
        <v>0</v>
      </c>
      <c r="L111">
        <f>ROUND(G111*(H111),2)</f>
        <v>0</v>
      </c>
      <c r="M111"/>
      <c r="N111">
        <v>0</v>
      </c>
      <c r="O111"/>
      <c r="P111">
        <v>1.8907700000000001</v>
      </c>
      <c r="Q111"/>
      <c r="R111">
        <v>1.8907700000000001</v>
      </c>
      <c r="S111">
        <f>ROUND(G111*(P111),3)</f>
        <v>15.212999999999999</v>
      </c>
      <c r="T111"/>
      <c r="U111"/>
      <c r="V111"/>
      <c r="W111"/>
      <c r="Z111" s="1">
        <f>0.058844*POWER(I111,0.952797)</f>
        <v>0</v>
      </c>
    </row>
    <row r="112" spans="1:26" x14ac:dyDescent="0.25">
      <c r="A112"/>
      <c r="B112"/>
      <c r="C112">
        <v>4</v>
      </c>
      <c r="D112" s="2" t="s">
        <v>89</v>
      </c>
      <c r="E112" s="2"/>
      <c r="F112"/>
      <c r="G112"/>
      <c r="H112"/>
      <c r="I112">
        <f>ROUND((SUM(I110:I111))/1,2)</f>
        <v>0</v>
      </c>
      <c r="J112"/>
      <c r="K112"/>
      <c r="L112">
        <f>ROUND((SUM(L110:L111))/1,2)</f>
        <v>0</v>
      </c>
      <c r="M112">
        <f>ROUND((SUM(M110:M111))/1,2)</f>
        <v>0</v>
      </c>
      <c r="N112"/>
      <c r="O112"/>
      <c r="P112"/>
      <c r="Q112"/>
      <c r="R112"/>
      <c r="S112">
        <f>ROUND((SUM(S110:S111))/1,2)</f>
        <v>15.21</v>
      </c>
      <c r="T112"/>
      <c r="U112"/>
      <c r="V112">
        <f>ROUND((SUM(V110:V111))/1,2)</f>
        <v>0</v>
      </c>
      <c r="W112"/>
      <c r="X112"/>
      <c r="Y112"/>
      <c r="Z112"/>
    </row>
    <row r="113" spans="1:26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6" x14ac:dyDescent="0.25">
      <c r="A114"/>
      <c r="B114"/>
      <c r="C114">
        <v>8</v>
      </c>
      <c r="D114" s="2" t="s">
        <v>755</v>
      </c>
      <c r="E114" s="2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:26" ht="24.95" customHeight="1" x14ac:dyDescent="0.25">
      <c r="A115"/>
      <c r="B115"/>
      <c r="C115" t="s">
        <v>2397</v>
      </c>
      <c r="D115" s="2" t="s">
        <v>2398</v>
      </c>
      <c r="E115" s="2"/>
      <c r="F115" t="s">
        <v>215</v>
      </c>
      <c r="G115">
        <v>134.1</v>
      </c>
      <c r="H115">
        <v>0</v>
      </c>
      <c r="I115">
        <f t="shared" ref="I115:I135" si="6">ROUND(G115*(H115),2)</f>
        <v>0</v>
      </c>
      <c r="J115">
        <f t="shared" ref="J115:J135" si="7">ROUND(G115*(N115),2)</f>
        <v>0</v>
      </c>
      <c r="K115">
        <f t="shared" ref="K115:K135" si="8">ROUND(G115*(O115),2)</f>
        <v>0</v>
      </c>
      <c r="L115">
        <f t="shared" ref="L115:L135" si="9">ROUND(G115*(H115),2)</f>
        <v>0</v>
      </c>
      <c r="M115">
        <f>ROUND(G115*(H115),2)</f>
        <v>0</v>
      </c>
      <c r="N115">
        <v>0</v>
      </c>
      <c r="O115"/>
      <c r="P115"/>
      <c r="Q115"/>
      <c r="R115"/>
      <c r="S115">
        <f t="shared" ref="S115:S135" si="10">ROUND(G115*(P115),3)</f>
        <v>0</v>
      </c>
      <c r="T115"/>
      <c r="U115"/>
      <c r="V115"/>
      <c r="W115"/>
      <c r="Z115" s="1">
        <f t="shared" ref="Z115:Z135" si="11">0.058844*POWER(I115,0.952797)</f>
        <v>0</v>
      </c>
    </row>
    <row r="116" spans="1:26" ht="24.95" customHeight="1" x14ac:dyDescent="0.25">
      <c r="A116"/>
      <c r="B116"/>
      <c r="C116" t="s">
        <v>2399</v>
      </c>
      <c r="D116" s="2" t="s">
        <v>2400</v>
      </c>
      <c r="E116" s="2"/>
      <c r="F116" t="s">
        <v>215</v>
      </c>
      <c r="G116">
        <v>147.51</v>
      </c>
      <c r="H116">
        <v>0</v>
      </c>
      <c r="I116">
        <f t="shared" si="6"/>
        <v>0</v>
      </c>
      <c r="J116">
        <f t="shared" si="7"/>
        <v>0</v>
      </c>
      <c r="K116">
        <f t="shared" si="8"/>
        <v>0</v>
      </c>
      <c r="L116">
        <f t="shared" si="9"/>
        <v>0</v>
      </c>
      <c r="M116">
        <f>ROUND(G116*(H116),2)</f>
        <v>0</v>
      </c>
      <c r="N116">
        <v>0</v>
      </c>
      <c r="O116"/>
      <c r="P116"/>
      <c r="Q116"/>
      <c r="R116"/>
      <c r="S116">
        <f t="shared" si="10"/>
        <v>0</v>
      </c>
      <c r="T116"/>
      <c r="U116"/>
      <c r="V116"/>
      <c r="W116"/>
      <c r="Z116" s="1">
        <f t="shared" si="11"/>
        <v>0</v>
      </c>
    </row>
    <row r="117" spans="1:26" ht="24.95" customHeight="1" x14ac:dyDescent="0.25">
      <c r="A117"/>
      <c r="B117"/>
      <c r="C117" t="s">
        <v>2401</v>
      </c>
      <c r="D117" s="2" t="s">
        <v>2402</v>
      </c>
      <c r="E117" s="2"/>
      <c r="F117" t="s">
        <v>215</v>
      </c>
      <c r="G117">
        <v>134.1</v>
      </c>
      <c r="H117">
        <v>0</v>
      </c>
      <c r="I117">
        <f t="shared" si="6"/>
        <v>0</v>
      </c>
      <c r="J117">
        <f t="shared" si="7"/>
        <v>0</v>
      </c>
      <c r="K117">
        <f t="shared" si="8"/>
        <v>0</v>
      </c>
      <c r="L117">
        <f t="shared" si="9"/>
        <v>0</v>
      </c>
      <c r="M117"/>
      <c r="N117">
        <v>0</v>
      </c>
      <c r="O117"/>
      <c r="P117"/>
      <c r="Q117"/>
      <c r="R117"/>
      <c r="S117">
        <f t="shared" si="10"/>
        <v>0</v>
      </c>
      <c r="T117"/>
      <c r="U117"/>
      <c r="V117"/>
      <c r="W117"/>
      <c r="Z117" s="1">
        <f t="shared" si="11"/>
        <v>0</v>
      </c>
    </row>
    <row r="118" spans="1:26" ht="24.95" customHeight="1" x14ac:dyDescent="0.25">
      <c r="A118"/>
      <c r="B118"/>
      <c r="C118" t="s">
        <v>2403</v>
      </c>
      <c r="D118" s="2" t="s">
        <v>2404</v>
      </c>
      <c r="E118" s="2"/>
      <c r="F118" t="s">
        <v>215</v>
      </c>
      <c r="G118">
        <v>134.1</v>
      </c>
      <c r="H118">
        <v>0</v>
      </c>
      <c r="I118">
        <f t="shared" si="6"/>
        <v>0</v>
      </c>
      <c r="J118">
        <f t="shared" si="7"/>
        <v>0</v>
      </c>
      <c r="K118">
        <f t="shared" si="8"/>
        <v>0</v>
      </c>
      <c r="L118">
        <f t="shared" si="9"/>
        <v>0</v>
      </c>
      <c r="M118"/>
      <c r="N118">
        <v>0</v>
      </c>
      <c r="O118"/>
      <c r="P118"/>
      <c r="Q118"/>
      <c r="R118"/>
      <c r="S118">
        <f t="shared" si="10"/>
        <v>0</v>
      </c>
      <c r="T118"/>
      <c r="U118"/>
      <c r="V118"/>
      <c r="W118"/>
      <c r="Z118" s="1">
        <f t="shared" si="11"/>
        <v>0</v>
      </c>
    </row>
    <row r="119" spans="1:26" ht="24.95" customHeight="1" x14ac:dyDescent="0.25">
      <c r="A119"/>
      <c r="B119"/>
      <c r="C119" t="s">
        <v>2405</v>
      </c>
      <c r="D119" s="2" t="s">
        <v>2406</v>
      </c>
      <c r="E119" s="2"/>
      <c r="F119" t="s">
        <v>218</v>
      </c>
      <c r="G119">
        <v>1</v>
      </c>
      <c r="H119">
        <v>0</v>
      </c>
      <c r="I119">
        <f t="shared" si="6"/>
        <v>0</v>
      </c>
      <c r="J119">
        <f t="shared" si="7"/>
        <v>0</v>
      </c>
      <c r="K119">
        <f t="shared" si="8"/>
        <v>0</v>
      </c>
      <c r="L119">
        <f t="shared" si="9"/>
        <v>0</v>
      </c>
      <c r="M119"/>
      <c r="N119">
        <v>0</v>
      </c>
      <c r="O119"/>
      <c r="P119"/>
      <c r="Q119"/>
      <c r="R119"/>
      <c r="S119">
        <f t="shared" si="10"/>
        <v>0</v>
      </c>
      <c r="T119"/>
      <c r="U119"/>
      <c r="V119"/>
      <c r="W119"/>
      <c r="Z119" s="1">
        <f t="shared" si="11"/>
        <v>0</v>
      </c>
    </row>
    <row r="120" spans="1:26" ht="24.95" customHeight="1" x14ac:dyDescent="0.25">
      <c r="A120"/>
      <c r="B120"/>
      <c r="C120" t="s">
        <v>2407</v>
      </c>
      <c r="D120" s="2" t="s">
        <v>2408</v>
      </c>
      <c r="E120" s="2"/>
      <c r="F120" t="s">
        <v>218</v>
      </c>
      <c r="G120">
        <v>1</v>
      </c>
      <c r="H120">
        <v>0</v>
      </c>
      <c r="I120">
        <f t="shared" si="6"/>
        <v>0</v>
      </c>
      <c r="J120">
        <f t="shared" si="7"/>
        <v>0</v>
      </c>
      <c r="K120">
        <f t="shared" si="8"/>
        <v>0</v>
      </c>
      <c r="L120">
        <f t="shared" si="9"/>
        <v>0</v>
      </c>
      <c r="M120">
        <f>ROUND(G120*(H120),2)</f>
        <v>0</v>
      </c>
      <c r="N120">
        <v>0</v>
      </c>
      <c r="O120"/>
      <c r="P120"/>
      <c r="Q120"/>
      <c r="R120"/>
      <c r="S120">
        <f t="shared" si="10"/>
        <v>0</v>
      </c>
      <c r="T120"/>
      <c r="U120"/>
      <c r="V120"/>
      <c r="W120"/>
      <c r="Z120" s="1">
        <f t="shared" si="11"/>
        <v>0</v>
      </c>
    </row>
    <row r="121" spans="1:26" ht="24.95" customHeight="1" x14ac:dyDescent="0.25">
      <c r="A121"/>
      <c r="B121"/>
      <c r="C121" t="s">
        <v>2409</v>
      </c>
      <c r="D121" s="2" t="s">
        <v>2410</v>
      </c>
      <c r="E121" s="2"/>
      <c r="F121" t="s">
        <v>218</v>
      </c>
      <c r="G121">
        <v>1</v>
      </c>
      <c r="H121">
        <v>0</v>
      </c>
      <c r="I121">
        <f t="shared" si="6"/>
        <v>0</v>
      </c>
      <c r="J121">
        <f t="shared" si="7"/>
        <v>0</v>
      </c>
      <c r="K121">
        <f t="shared" si="8"/>
        <v>0</v>
      </c>
      <c r="L121">
        <f t="shared" si="9"/>
        <v>0</v>
      </c>
      <c r="M121"/>
      <c r="N121">
        <v>0</v>
      </c>
      <c r="O121"/>
      <c r="P121">
        <v>6.3400000000000001E-3</v>
      </c>
      <c r="Q121"/>
      <c r="R121">
        <v>6.3400000000000001E-3</v>
      </c>
      <c r="S121">
        <f t="shared" si="10"/>
        <v>6.0000000000000001E-3</v>
      </c>
      <c r="T121"/>
      <c r="U121"/>
      <c r="V121"/>
      <c r="W121"/>
      <c r="Z121" s="1">
        <f t="shared" si="11"/>
        <v>0</v>
      </c>
    </row>
    <row r="122" spans="1:26" ht="24.95" customHeight="1" x14ac:dyDescent="0.25">
      <c r="A122"/>
      <c r="B122"/>
      <c r="C122" t="s">
        <v>2411</v>
      </c>
      <c r="D122" s="2" t="s">
        <v>2412</v>
      </c>
      <c r="E122" s="2"/>
      <c r="F122" t="s">
        <v>218</v>
      </c>
      <c r="G122">
        <v>1</v>
      </c>
      <c r="H122">
        <v>0</v>
      </c>
      <c r="I122">
        <f t="shared" si="6"/>
        <v>0</v>
      </c>
      <c r="J122">
        <f t="shared" si="7"/>
        <v>0</v>
      </c>
      <c r="K122">
        <f t="shared" si="8"/>
        <v>0</v>
      </c>
      <c r="L122">
        <f t="shared" si="9"/>
        <v>0</v>
      </c>
      <c r="M122">
        <f>ROUND(G122*(H122),2)</f>
        <v>0</v>
      </c>
      <c r="N122">
        <v>0</v>
      </c>
      <c r="O122"/>
      <c r="P122">
        <v>3.3000000000000002E-2</v>
      </c>
      <c r="Q122"/>
      <c r="R122">
        <v>3.3000000000000002E-2</v>
      </c>
      <c r="S122">
        <f t="shared" si="10"/>
        <v>3.3000000000000002E-2</v>
      </c>
      <c r="T122"/>
      <c r="U122"/>
      <c r="V122"/>
      <c r="W122"/>
      <c r="Z122" s="1">
        <f t="shared" si="11"/>
        <v>0</v>
      </c>
    </row>
    <row r="123" spans="1:26" ht="24.95" customHeight="1" x14ac:dyDescent="0.25">
      <c r="A123"/>
      <c r="B123"/>
      <c r="C123" t="s">
        <v>2413</v>
      </c>
      <c r="D123" s="2" t="s">
        <v>2414</v>
      </c>
      <c r="E123" s="2"/>
      <c r="F123" t="s">
        <v>215</v>
      </c>
      <c r="G123">
        <v>134.1</v>
      </c>
      <c r="H123">
        <v>0</v>
      </c>
      <c r="I123">
        <f t="shared" si="6"/>
        <v>0</v>
      </c>
      <c r="J123">
        <f t="shared" si="7"/>
        <v>0</v>
      </c>
      <c r="K123">
        <f t="shared" si="8"/>
        <v>0</v>
      </c>
      <c r="L123">
        <f t="shared" si="9"/>
        <v>0</v>
      </c>
      <c r="M123"/>
      <c r="N123">
        <v>0</v>
      </c>
      <c r="O123"/>
      <c r="P123"/>
      <c r="Q123"/>
      <c r="R123"/>
      <c r="S123">
        <f t="shared" si="10"/>
        <v>0</v>
      </c>
      <c r="T123"/>
      <c r="U123"/>
      <c r="V123"/>
      <c r="W123"/>
      <c r="Z123" s="1">
        <f t="shared" si="11"/>
        <v>0</v>
      </c>
    </row>
    <row r="124" spans="1:26" ht="24.95" customHeight="1" x14ac:dyDescent="0.25">
      <c r="A124"/>
      <c r="B124"/>
      <c r="C124" t="s">
        <v>2415</v>
      </c>
      <c r="D124" s="2" t="s">
        <v>2416</v>
      </c>
      <c r="E124" s="2"/>
      <c r="F124" t="s">
        <v>215</v>
      </c>
      <c r="G124">
        <v>134.1</v>
      </c>
      <c r="H124">
        <v>0</v>
      </c>
      <c r="I124">
        <f t="shared" si="6"/>
        <v>0</v>
      </c>
      <c r="J124">
        <f t="shared" si="7"/>
        <v>0</v>
      </c>
      <c r="K124">
        <f t="shared" si="8"/>
        <v>0</v>
      </c>
      <c r="L124">
        <f t="shared" si="9"/>
        <v>0</v>
      </c>
      <c r="M124"/>
      <c r="N124">
        <v>0</v>
      </c>
      <c r="O124"/>
      <c r="P124"/>
      <c r="Q124"/>
      <c r="R124"/>
      <c r="S124">
        <f t="shared" si="10"/>
        <v>0</v>
      </c>
      <c r="T124"/>
      <c r="U124"/>
      <c r="V124"/>
      <c r="W124"/>
      <c r="Z124" s="1">
        <f t="shared" si="11"/>
        <v>0</v>
      </c>
    </row>
    <row r="125" spans="1:26" ht="50.1" customHeight="1" x14ac:dyDescent="0.25">
      <c r="A125"/>
      <c r="B125"/>
      <c r="C125" t="s">
        <v>2417</v>
      </c>
      <c r="D125" s="2" t="s">
        <v>2418</v>
      </c>
      <c r="E125" s="2"/>
      <c r="F125" t="s">
        <v>779</v>
      </c>
      <c r="G125">
        <v>9</v>
      </c>
      <c r="H125">
        <v>0</v>
      </c>
      <c r="I125">
        <f t="shared" si="6"/>
        <v>0</v>
      </c>
      <c r="J125">
        <f t="shared" si="7"/>
        <v>0</v>
      </c>
      <c r="K125">
        <f t="shared" si="8"/>
        <v>0</v>
      </c>
      <c r="L125">
        <f t="shared" si="9"/>
        <v>0</v>
      </c>
      <c r="M125"/>
      <c r="N125">
        <v>0</v>
      </c>
      <c r="O125"/>
      <c r="P125">
        <v>1.4749999999999999E-2</v>
      </c>
      <c r="Q125"/>
      <c r="R125">
        <v>1.4749999999999999E-2</v>
      </c>
      <c r="S125">
        <f t="shared" si="10"/>
        <v>0.13300000000000001</v>
      </c>
      <c r="T125"/>
      <c r="U125"/>
      <c r="V125"/>
      <c r="W125"/>
      <c r="Z125" s="1">
        <f t="shared" si="11"/>
        <v>0</v>
      </c>
    </row>
    <row r="126" spans="1:26" ht="35.1" customHeight="1" x14ac:dyDescent="0.25">
      <c r="A126"/>
      <c r="B126"/>
      <c r="C126" t="s">
        <v>2419</v>
      </c>
      <c r="D126" s="2" t="s">
        <v>2420</v>
      </c>
      <c r="E126" s="2"/>
      <c r="F126" t="s">
        <v>779</v>
      </c>
      <c r="G126">
        <v>1</v>
      </c>
      <c r="H126">
        <v>0</v>
      </c>
      <c r="I126">
        <f t="shared" si="6"/>
        <v>0</v>
      </c>
      <c r="J126">
        <f t="shared" si="7"/>
        <v>0</v>
      </c>
      <c r="K126">
        <f t="shared" si="8"/>
        <v>0</v>
      </c>
      <c r="L126">
        <f t="shared" si="9"/>
        <v>0</v>
      </c>
      <c r="M126"/>
      <c r="N126">
        <v>0</v>
      </c>
      <c r="O126"/>
      <c r="P126"/>
      <c r="Q126"/>
      <c r="R126"/>
      <c r="S126">
        <f t="shared" si="10"/>
        <v>0</v>
      </c>
      <c r="T126"/>
      <c r="U126"/>
      <c r="V126"/>
      <c r="W126"/>
      <c r="Z126" s="1">
        <f t="shared" si="11"/>
        <v>0</v>
      </c>
    </row>
    <row r="127" spans="1:26" ht="24.95" customHeight="1" x14ac:dyDescent="0.25">
      <c r="A127"/>
      <c r="B127"/>
      <c r="C127" t="s">
        <v>2421</v>
      </c>
      <c r="D127" s="2" t="s">
        <v>2422</v>
      </c>
      <c r="E127" s="2"/>
      <c r="F127" t="s">
        <v>215</v>
      </c>
      <c r="G127">
        <v>3.9</v>
      </c>
      <c r="H127">
        <v>0</v>
      </c>
      <c r="I127">
        <f t="shared" si="6"/>
        <v>0</v>
      </c>
      <c r="J127">
        <f t="shared" si="7"/>
        <v>0</v>
      </c>
      <c r="K127">
        <f t="shared" si="8"/>
        <v>0</v>
      </c>
      <c r="L127">
        <f t="shared" si="9"/>
        <v>0</v>
      </c>
      <c r="M127"/>
      <c r="N127">
        <v>0</v>
      </c>
      <c r="O127"/>
      <c r="P127">
        <v>3.47E-3</v>
      </c>
      <c r="Q127"/>
      <c r="R127">
        <v>3.47E-3</v>
      </c>
      <c r="S127">
        <f t="shared" si="10"/>
        <v>1.4E-2</v>
      </c>
      <c r="T127"/>
      <c r="U127"/>
      <c r="V127"/>
      <c r="W127"/>
      <c r="Z127" s="1">
        <f t="shared" si="11"/>
        <v>0</v>
      </c>
    </row>
    <row r="128" spans="1:26" ht="24.95" customHeight="1" x14ac:dyDescent="0.25">
      <c r="A128"/>
      <c r="B128"/>
      <c r="C128" t="s">
        <v>2423</v>
      </c>
      <c r="D128" s="2" t="s">
        <v>2424</v>
      </c>
      <c r="E128" s="2"/>
      <c r="F128" t="s">
        <v>2195</v>
      </c>
      <c r="G128">
        <v>1</v>
      </c>
      <c r="H128">
        <v>0</v>
      </c>
      <c r="I128">
        <f t="shared" si="6"/>
        <v>0</v>
      </c>
      <c r="J128">
        <f t="shared" si="7"/>
        <v>0</v>
      </c>
      <c r="K128">
        <f t="shared" si="8"/>
        <v>0</v>
      </c>
      <c r="L128">
        <f t="shared" si="9"/>
        <v>0</v>
      </c>
      <c r="M128">
        <f>ROUND(G128*(H128),2)</f>
        <v>0</v>
      </c>
      <c r="N128">
        <v>0</v>
      </c>
      <c r="O128"/>
      <c r="P128">
        <v>2.3800000000000002E-3</v>
      </c>
      <c r="Q128"/>
      <c r="R128">
        <v>2.3800000000000002E-3</v>
      </c>
      <c r="S128">
        <f t="shared" si="10"/>
        <v>2E-3</v>
      </c>
      <c r="T128"/>
      <c r="U128"/>
      <c r="V128"/>
      <c r="W128"/>
      <c r="Z128" s="1">
        <f t="shared" si="11"/>
        <v>0</v>
      </c>
    </row>
    <row r="129" spans="1:26" ht="24.95" customHeight="1" x14ac:dyDescent="0.25">
      <c r="A129"/>
      <c r="B129"/>
      <c r="C129" t="s">
        <v>2425</v>
      </c>
      <c r="D129" s="2" t="s">
        <v>2426</v>
      </c>
      <c r="E129" s="2"/>
      <c r="F129" t="s">
        <v>779</v>
      </c>
      <c r="G129">
        <v>1</v>
      </c>
      <c r="H129">
        <v>0</v>
      </c>
      <c r="I129">
        <f t="shared" si="6"/>
        <v>0</v>
      </c>
      <c r="J129">
        <f t="shared" si="7"/>
        <v>0</v>
      </c>
      <c r="K129">
        <f t="shared" si="8"/>
        <v>0</v>
      </c>
      <c r="L129">
        <f t="shared" si="9"/>
        <v>0</v>
      </c>
      <c r="M129"/>
      <c r="N129">
        <v>0</v>
      </c>
      <c r="O129"/>
      <c r="P129">
        <v>5.0080000000000003E-3</v>
      </c>
      <c r="Q129"/>
      <c r="R129">
        <v>5.0080000000000003E-3</v>
      </c>
      <c r="S129">
        <f t="shared" si="10"/>
        <v>5.0000000000000001E-3</v>
      </c>
      <c r="T129"/>
      <c r="U129"/>
      <c r="V129"/>
      <c r="W129"/>
      <c r="Z129" s="1">
        <f t="shared" si="11"/>
        <v>0</v>
      </c>
    </row>
    <row r="130" spans="1:26" ht="24.95" customHeight="1" x14ac:dyDescent="0.25">
      <c r="A130"/>
      <c r="B130"/>
      <c r="C130" t="s">
        <v>2427</v>
      </c>
      <c r="D130" s="2" t="s">
        <v>2428</v>
      </c>
      <c r="E130" s="2"/>
      <c r="F130" t="s">
        <v>779</v>
      </c>
      <c r="G130">
        <v>1</v>
      </c>
      <c r="H130">
        <v>0</v>
      </c>
      <c r="I130">
        <f t="shared" si="6"/>
        <v>0</v>
      </c>
      <c r="J130">
        <f t="shared" si="7"/>
        <v>0</v>
      </c>
      <c r="K130">
        <f t="shared" si="8"/>
        <v>0</v>
      </c>
      <c r="L130">
        <f t="shared" si="9"/>
        <v>0</v>
      </c>
      <c r="M130"/>
      <c r="N130">
        <v>0</v>
      </c>
      <c r="O130"/>
      <c r="P130">
        <v>2.0000000000000002E-5</v>
      </c>
      <c r="Q130"/>
      <c r="R130">
        <v>2.0000000000000002E-5</v>
      </c>
      <c r="S130">
        <f t="shared" si="10"/>
        <v>0</v>
      </c>
      <c r="T130"/>
      <c r="U130"/>
      <c r="V130"/>
      <c r="W130"/>
      <c r="Z130" s="1">
        <f t="shared" si="11"/>
        <v>0</v>
      </c>
    </row>
    <row r="131" spans="1:26" ht="24.95" customHeight="1" x14ac:dyDescent="0.25">
      <c r="A131"/>
      <c r="B131"/>
      <c r="C131" t="s">
        <v>2429</v>
      </c>
      <c r="D131" s="2" t="s">
        <v>2430</v>
      </c>
      <c r="E131" s="2"/>
      <c r="F131" t="s">
        <v>779</v>
      </c>
      <c r="G131">
        <v>1</v>
      </c>
      <c r="H131">
        <v>0</v>
      </c>
      <c r="I131">
        <f t="shared" si="6"/>
        <v>0</v>
      </c>
      <c r="J131">
        <f t="shared" si="7"/>
        <v>0</v>
      </c>
      <c r="K131">
        <f t="shared" si="8"/>
        <v>0</v>
      </c>
      <c r="L131">
        <f t="shared" si="9"/>
        <v>0</v>
      </c>
      <c r="M131">
        <f>ROUND(G131*(H131),2)</f>
        <v>0</v>
      </c>
      <c r="N131">
        <v>0</v>
      </c>
      <c r="O131"/>
      <c r="P131">
        <v>3.7999999999999999E-2</v>
      </c>
      <c r="Q131"/>
      <c r="R131">
        <v>3.7999999999999999E-2</v>
      </c>
      <c r="S131">
        <f t="shared" si="10"/>
        <v>3.7999999999999999E-2</v>
      </c>
      <c r="T131"/>
      <c r="U131"/>
      <c r="V131"/>
      <c r="W131"/>
      <c r="Z131" s="1">
        <f t="shared" si="11"/>
        <v>0</v>
      </c>
    </row>
    <row r="132" spans="1:26" ht="24.95" customHeight="1" x14ac:dyDescent="0.25">
      <c r="A132"/>
      <c r="B132"/>
      <c r="C132" t="s">
        <v>2431</v>
      </c>
      <c r="D132" s="2" t="s">
        <v>2432</v>
      </c>
      <c r="E132" s="2"/>
      <c r="F132" t="s">
        <v>2195</v>
      </c>
      <c r="G132">
        <v>1</v>
      </c>
      <c r="H132">
        <v>0</v>
      </c>
      <c r="I132">
        <f t="shared" si="6"/>
        <v>0</v>
      </c>
      <c r="J132">
        <f t="shared" si="7"/>
        <v>0</v>
      </c>
      <c r="K132">
        <f t="shared" si="8"/>
        <v>0</v>
      </c>
      <c r="L132">
        <f t="shared" si="9"/>
        <v>0</v>
      </c>
      <c r="M132">
        <f>ROUND(G132*(H132),2)</f>
        <v>0</v>
      </c>
      <c r="N132">
        <v>0</v>
      </c>
      <c r="O132"/>
      <c r="P132">
        <v>2.14E-3</v>
      </c>
      <c r="Q132"/>
      <c r="R132">
        <v>2.14E-3</v>
      </c>
      <c r="S132">
        <f t="shared" si="10"/>
        <v>2E-3</v>
      </c>
      <c r="T132"/>
      <c r="U132"/>
      <c r="V132"/>
      <c r="W132"/>
      <c r="Z132" s="1">
        <f t="shared" si="11"/>
        <v>0</v>
      </c>
    </row>
    <row r="133" spans="1:26" ht="24.95" customHeight="1" x14ac:dyDescent="0.25">
      <c r="A133"/>
      <c r="B133"/>
      <c r="C133" t="s">
        <v>2433</v>
      </c>
      <c r="D133" s="2" t="s">
        <v>2434</v>
      </c>
      <c r="E133" s="2"/>
      <c r="F133" t="s">
        <v>2195</v>
      </c>
      <c r="G133">
        <v>1</v>
      </c>
      <c r="H133">
        <v>0</v>
      </c>
      <c r="I133">
        <f t="shared" si="6"/>
        <v>0</v>
      </c>
      <c r="J133">
        <f t="shared" si="7"/>
        <v>0</v>
      </c>
      <c r="K133">
        <f t="shared" si="8"/>
        <v>0</v>
      </c>
      <c r="L133">
        <f t="shared" si="9"/>
        <v>0</v>
      </c>
      <c r="M133">
        <f>ROUND(G133*(H133),2)</f>
        <v>0</v>
      </c>
      <c r="N133">
        <v>0</v>
      </c>
      <c r="O133"/>
      <c r="P133"/>
      <c r="Q133"/>
      <c r="R133"/>
      <c r="S133">
        <f t="shared" si="10"/>
        <v>0</v>
      </c>
      <c r="T133"/>
      <c r="U133"/>
      <c r="V133"/>
      <c r="W133"/>
      <c r="Z133" s="1">
        <f t="shared" si="11"/>
        <v>0</v>
      </c>
    </row>
    <row r="134" spans="1:26" ht="24.95" customHeight="1" x14ac:dyDescent="0.25">
      <c r="A134"/>
      <c r="B134"/>
      <c r="C134" t="s">
        <v>2435</v>
      </c>
      <c r="D134" s="2" t="s">
        <v>2436</v>
      </c>
      <c r="E134" s="2"/>
      <c r="F134" t="s">
        <v>218</v>
      </c>
      <c r="G134">
        <v>1</v>
      </c>
      <c r="H134">
        <v>0</v>
      </c>
      <c r="I134">
        <f t="shared" si="6"/>
        <v>0</v>
      </c>
      <c r="J134">
        <f t="shared" si="7"/>
        <v>0</v>
      </c>
      <c r="K134">
        <f t="shared" si="8"/>
        <v>0</v>
      </c>
      <c r="L134">
        <f t="shared" si="9"/>
        <v>0</v>
      </c>
      <c r="M134">
        <f>ROUND(G134*(H134),2)</f>
        <v>0</v>
      </c>
      <c r="N134">
        <v>0</v>
      </c>
      <c r="O134"/>
      <c r="P134"/>
      <c r="Q134"/>
      <c r="R134"/>
      <c r="S134">
        <f t="shared" si="10"/>
        <v>0</v>
      </c>
      <c r="T134"/>
      <c r="U134"/>
      <c r="V134"/>
      <c r="W134"/>
      <c r="Z134" s="1">
        <f t="shared" si="11"/>
        <v>0</v>
      </c>
    </row>
    <row r="135" spans="1:26" ht="24.95" customHeight="1" x14ac:dyDescent="0.25">
      <c r="A135"/>
      <c r="B135"/>
      <c r="C135" t="s">
        <v>2437</v>
      </c>
      <c r="D135" s="2" t="s">
        <v>2438</v>
      </c>
      <c r="E135" s="2"/>
      <c r="F135" t="s">
        <v>218</v>
      </c>
      <c r="G135">
        <v>1</v>
      </c>
      <c r="H135">
        <v>0</v>
      </c>
      <c r="I135">
        <f t="shared" si="6"/>
        <v>0</v>
      </c>
      <c r="J135">
        <f t="shared" si="7"/>
        <v>0</v>
      </c>
      <c r="K135">
        <f t="shared" si="8"/>
        <v>0</v>
      </c>
      <c r="L135">
        <f t="shared" si="9"/>
        <v>0</v>
      </c>
      <c r="M135"/>
      <c r="N135">
        <v>0</v>
      </c>
      <c r="O135"/>
      <c r="P135"/>
      <c r="Q135"/>
      <c r="R135"/>
      <c r="S135">
        <f t="shared" si="10"/>
        <v>0</v>
      </c>
      <c r="T135"/>
      <c r="U135"/>
      <c r="V135"/>
      <c r="W135"/>
      <c r="Z135" s="1">
        <f t="shared" si="11"/>
        <v>0</v>
      </c>
    </row>
    <row r="136" spans="1:26" x14ac:dyDescent="0.25">
      <c r="A136"/>
      <c r="B136"/>
      <c r="C136">
        <v>8</v>
      </c>
      <c r="D136" s="2" t="s">
        <v>755</v>
      </c>
      <c r="E136" s="2"/>
      <c r="F136"/>
      <c r="G136"/>
      <c r="H136"/>
      <c r="I136">
        <f>ROUND((SUM(I114:I135))/1,2)</f>
        <v>0</v>
      </c>
      <c r="J136"/>
      <c r="K136"/>
      <c r="L136">
        <f>ROUND((SUM(L114:L135))/1,2)</f>
        <v>0</v>
      </c>
      <c r="M136">
        <f>ROUND((SUM(M114:M135))/1,2)</f>
        <v>0</v>
      </c>
      <c r="N136"/>
      <c r="O136"/>
      <c r="P136"/>
      <c r="Q136"/>
      <c r="R136"/>
      <c r="S136">
        <f>ROUND((SUM(S114:S135))/1,2)</f>
        <v>0.23</v>
      </c>
      <c r="T136"/>
      <c r="U136"/>
      <c r="V136">
        <f>ROUND((SUM(V114:V135))/1,2)</f>
        <v>0</v>
      </c>
      <c r="W136"/>
      <c r="X136"/>
      <c r="Y136"/>
      <c r="Z136"/>
    </row>
    <row r="137" spans="1:26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1:26" x14ac:dyDescent="0.25">
      <c r="A138"/>
      <c r="B138"/>
      <c r="C138">
        <v>99</v>
      </c>
      <c r="D138" s="2" t="s">
        <v>92</v>
      </c>
      <c r="E138" s="2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</row>
    <row r="139" spans="1:26" ht="24.95" customHeight="1" x14ac:dyDescent="0.25">
      <c r="A139"/>
      <c r="B139"/>
      <c r="C139" t="s">
        <v>2439</v>
      </c>
      <c r="D139" s="2" t="s">
        <v>2440</v>
      </c>
      <c r="E139" s="2"/>
      <c r="F139" t="s">
        <v>149</v>
      </c>
      <c r="G139">
        <v>82.230611519999997</v>
      </c>
      <c r="H139">
        <v>0</v>
      </c>
      <c r="I139">
        <f>ROUND(G139*(H139),2)</f>
        <v>0</v>
      </c>
      <c r="J139">
        <f>ROUND(G139*(N139),2)</f>
        <v>0</v>
      </c>
      <c r="K139">
        <f>ROUND(G139*(O139),2)</f>
        <v>0</v>
      </c>
      <c r="L139">
        <f>ROUND(G139*(H139),2)</f>
        <v>0</v>
      </c>
      <c r="M139"/>
      <c r="N139">
        <v>0</v>
      </c>
      <c r="O139"/>
      <c r="P139"/>
      <c r="Q139"/>
      <c r="R139"/>
      <c r="S139">
        <f>ROUND(G139*(P139),3)</f>
        <v>0</v>
      </c>
      <c r="T139"/>
      <c r="U139"/>
      <c r="V139"/>
      <c r="W139"/>
      <c r="Z139" s="1">
        <f>0.058844*POWER(I139,0.952797)</f>
        <v>0</v>
      </c>
    </row>
    <row r="140" spans="1:26" x14ac:dyDescent="0.25">
      <c r="A140"/>
      <c r="B140"/>
      <c r="C140">
        <v>99</v>
      </c>
      <c r="D140" s="2" t="s">
        <v>92</v>
      </c>
      <c r="E140" s="2"/>
      <c r="F140"/>
      <c r="G140"/>
      <c r="H140"/>
      <c r="I140">
        <f>ROUND((SUM(I138:I139))/1,2)</f>
        <v>0</v>
      </c>
      <c r="J140"/>
      <c r="K140"/>
      <c r="L140">
        <f>ROUND((SUM(L138:L139))/1,2)</f>
        <v>0</v>
      </c>
      <c r="M140">
        <f>ROUND((SUM(M138:M139))/1,2)</f>
        <v>0</v>
      </c>
      <c r="N140"/>
      <c r="O140"/>
      <c r="P140"/>
      <c r="Q140"/>
      <c r="R140"/>
      <c r="S140">
        <f>ROUND((SUM(S138:S139))/1,2)</f>
        <v>0</v>
      </c>
      <c r="T140"/>
      <c r="U140"/>
      <c r="V140">
        <f>ROUND((SUM(V138:V139))/1,2)</f>
        <v>0</v>
      </c>
      <c r="W140"/>
      <c r="X140"/>
      <c r="Y140"/>
      <c r="Z140"/>
    </row>
    <row r="141" spans="1:26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6" x14ac:dyDescent="0.25">
      <c r="A142"/>
      <c r="B142"/>
      <c r="C142"/>
      <c r="D142" s="2" t="s">
        <v>85</v>
      </c>
      <c r="E142" s="2"/>
      <c r="F142"/>
      <c r="G142"/>
      <c r="H142"/>
      <c r="I142">
        <f>ROUND((SUM(I82:I141))/2,2)</f>
        <v>0</v>
      </c>
      <c r="J142"/>
      <c r="K142"/>
      <c r="L142">
        <f>ROUND((SUM(L82:L141))/2,2)</f>
        <v>0</v>
      </c>
      <c r="M142">
        <f>ROUND((SUM(M82:M141))/2,2)</f>
        <v>0</v>
      </c>
      <c r="N142"/>
      <c r="O142"/>
      <c r="P142"/>
      <c r="Q142"/>
      <c r="R142"/>
      <c r="S142">
        <f>ROUND((SUM(S82:S141))/2,2)</f>
        <v>71.03</v>
      </c>
      <c r="T142"/>
      <c r="U142"/>
      <c r="V142">
        <f>ROUND((SUM(V82:V141))/2,2)</f>
        <v>9.67</v>
      </c>
      <c r="W142"/>
    </row>
    <row r="143" spans="1:26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1:26" x14ac:dyDescent="0.25">
      <c r="A144"/>
      <c r="B144"/>
      <c r="C144"/>
      <c r="D144" s="2" t="s">
        <v>93</v>
      </c>
      <c r="E144" s="2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</row>
    <row r="145" spans="1:26" x14ac:dyDescent="0.25">
      <c r="A145"/>
      <c r="B145"/>
      <c r="C145">
        <v>722</v>
      </c>
      <c r="D145" s="2" t="s">
        <v>394</v>
      </c>
      <c r="E145" s="2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</row>
    <row r="146" spans="1:26" ht="24.95" customHeight="1" x14ac:dyDescent="0.25">
      <c r="A146"/>
      <c r="B146"/>
      <c r="C146" t="s">
        <v>2441</v>
      </c>
      <c r="D146" s="2" t="s">
        <v>2442</v>
      </c>
      <c r="E146" s="2"/>
      <c r="F146" t="s">
        <v>218</v>
      </c>
      <c r="G146">
        <v>6</v>
      </c>
      <c r="H146">
        <v>0</v>
      </c>
      <c r="I146">
        <f t="shared" ref="I146:I154" si="12">ROUND(G146*(H146),2)</f>
        <v>0</v>
      </c>
      <c r="J146">
        <f t="shared" ref="J146:J154" si="13">ROUND(G146*(N146),2)</f>
        <v>0</v>
      </c>
      <c r="K146">
        <f t="shared" ref="K146:K154" si="14">ROUND(G146*(O146),2)</f>
        <v>0</v>
      </c>
      <c r="L146">
        <f t="shared" ref="L146:L154" si="15">ROUND(G146*(H146),2)</f>
        <v>0</v>
      </c>
      <c r="M146">
        <f>ROUND(G146*(H146),2)</f>
        <v>0</v>
      </c>
      <c r="N146">
        <v>0</v>
      </c>
      <c r="O146"/>
      <c r="P146"/>
      <c r="Q146"/>
      <c r="R146"/>
      <c r="S146">
        <f t="shared" ref="S146:S154" si="16">ROUND(G146*(P146),3)</f>
        <v>0</v>
      </c>
      <c r="T146"/>
      <c r="U146"/>
      <c r="V146"/>
      <c r="W146"/>
      <c r="Z146" s="1">
        <f t="shared" ref="Z146:Z154" si="17">0.058844*POWER(I146,0.952797)</f>
        <v>0</v>
      </c>
    </row>
    <row r="147" spans="1:26" ht="35.1" customHeight="1" x14ac:dyDescent="0.25">
      <c r="A147"/>
      <c r="B147"/>
      <c r="C147" t="s">
        <v>2443</v>
      </c>
      <c r="D147" s="2" t="s">
        <v>2444</v>
      </c>
      <c r="E147" s="2"/>
      <c r="F147" t="s">
        <v>218</v>
      </c>
      <c r="G147">
        <v>6</v>
      </c>
      <c r="H147">
        <v>0</v>
      </c>
      <c r="I147">
        <f t="shared" si="12"/>
        <v>0</v>
      </c>
      <c r="J147">
        <f t="shared" si="13"/>
        <v>0</v>
      </c>
      <c r="K147">
        <f t="shared" si="14"/>
        <v>0</v>
      </c>
      <c r="L147">
        <f t="shared" si="15"/>
        <v>0</v>
      </c>
      <c r="M147">
        <f>ROUND(G147*(H147),2)</f>
        <v>0</v>
      </c>
      <c r="N147">
        <v>0</v>
      </c>
      <c r="O147"/>
      <c r="P147"/>
      <c r="Q147"/>
      <c r="R147"/>
      <c r="S147">
        <f t="shared" si="16"/>
        <v>0</v>
      </c>
      <c r="T147"/>
      <c r="U147"/>
      <c r="V147"/>
      <c r="W147"/>
      <c r="Z147" s="1">
        <f t="shared" si="17"/>
        <v>0</v>
      </c>
    </row>
    <row r="148" spans="1:26" ht="24.95" customHeight="1" x14ac:dyDescent="0.25">
      <c r="A148"/>
      <c r="B148"/>
      <c r="C148" t="s">
        <v>2445</v>
      </c>
      <c r="D148" s="2" t="s">
        <v>2446</v>
      </c>
      <c r="E148" s="2"/>
      <c r="F148" t="s">
        <v>218</v>
      </c>
      <c r="G148">
        <v>3</v>
      </c>
      <c r="H148">
        <v>0</v>
      </c>
      <c r="I148">
        <f t="shared" si="12"/>
        <v>0</v>
      </c>
      <c r="J148">
        <f t="shared" si="13"/>
        <v>0</v>
      </c>
      <c r="K148">
        <f t="shared" si="14"/>
        <v>0</v>
      </c>
      <c r="L148">
        <f t="shared" si="15"/>
        <v>0</v>
      </c>
      <c r="M148"/>
      <c r="N148">
        <v>0</v>
      </c>
      <c r="O148"/>
      <c r="P148"/>
      <c r="Q148"/>
      <c r="R148"/>
      <c r="S148">
        <f t="shared" si="16"/>
        <v>0</v>
      </c>
      <c r="T148"/>
      <c r="U148"/>
      <c r="V148"/>
      <c r="W148"/>
      <c r="Z148" s="1">
        <f t="shared" si="17"/>
        <v>0</v>
      </c>
    </row>
    <row r="149" spans="1:26" ht="24.95" customHeight="1" x14ac:dyDescent="0.25">
      <c r="A149"/>
      <c r="B149"/>
      <c r="C149" t="s">
        <v>2447</v>
      </c>
      <c r="D149" s="2" t="s">
        <v>2448</v>
      </c>
      <c r="E149" s="2"/>
      <c r="F149" t="s">
        <v>218</v>
      </c>
      <c r="G149">
        <v>3</v>
      </c>
      <c r="H149">
        <v>0</v>
      </c>
      <c r="I149">
        <f t="shared" si="12"/>
        <v>0</v>
      </c>
      <c r="J149">
        <f t="shared" si="13"/>
        <v>0</v>
      </c>
      <c r="K149">
        <f t="shared" si="14"/>
        <v>0</v>
      </c>
      <c r="L149">
        <f t="shared" si="15"/>
        <v>0</v>
      </c>
      <c r="M149">
        <f>ROUND(G149*(H149),2)</f>
        <v>0</v>
      </c>
      <c r="N149">
        <v>0</v>
      </c>
      <c r="O149"/>
      <c r="P149"/>
      <c r="Q149"/>
      <c r="R149"/>
      <c r="S149">
        <f t="shared" si="16"/>
        <v>0</v>
      </c>
      <c r="T149"/>
      <c r="U149"/>
      <c r="V149"/>
      <c r="W149"/>
      <c r="Z149" s="1">
        <f t="shared" si="17"/>
        <v>0</v>
      </c>
    </row>
    <row r="150" spans="1:26" ht="24.95" customHeight="1" x14ac:dyDescent="0.25">
      <c r="A150"/>
      <c r="B150"/>
      <c r="C150" t="s">
        <v>2449</v>
      </c>
      <c r="D150" s="2" t="s">
        <v>2450</v>
      </c>
      <c r="E150" s="2"/>
      <c r="F150" t="s">
        <v>218</v>
      </c>
      <c r="G150">
        <v>3</v>
      </c>
      <c r="H150">
        <v>0</v>
      </c>
      <c r="I150">
        <f t="shared" si="12"/>
        <v>0</v>
      </c>
      <c r="J150">
        <f t="shared" si="13"/>
        <v>0</v>
      </c>
      <c r="K150">
        <f t="shared" si="14"/>
        <v>0</v>
      </c>
      <c r="L150">
        <f t="shared" si="15"/>
        <v>0</v>
      </c>
      <c r="M150"/>
      <c r="N150">
        <v>0</v>
      </c>
      <c r="O150"/>
      <c r="P150"/>
      <c r="Q150"/>
      <c r="R150"/>
      <c r="S150">
        <f t="shared" si="16"/>
        <v>0</v>
      </c>
      <c r="T150"/>
      <c r="U150"/>
      <c r="V150"/>
      <c r="W150"/>
      <c r="Z150" s="1">
        <f t="shared" si="17"/>
        <v>0</v>
      </c>
    </row>
    <row r="151" spans="1:26" ht="24.95" customHeight="1" x14ac:dyDescent="0.25">
      <c r="A151"/>
      <c r="B151"/>
      <c r="C151" t="s">
        <v>2451</v>
      </c>
      <c r="D151" s="2" t="s">
        <v>2452</v>
      </c>
      <c r="E151" s="2"/>
      <c r="F151" t="s">
        <v>218</v>
      </c>
      <c r="G151">
        <v>3</v>
      </c>
      <c r="H151">
        <v>0</v>
      </c>
      <c r="I151">
        <f t="shared" si="12"/>
        <v>0</v>
      </c>
      <c r="J151">
        <f t="shared" si="13"/>
        <v>0</v>
      </c>
      <c r="K151">
        <f t="shared" si="14"/>
        <v>0</v>
      </c>
      <c r="L151">
        <f t="shared" si="15"/>
        <v>0</v>
      </c>
      <c r="M151">
        <f>ROUND(G151*(H151),2)</f>
        <v>0</v>
      </c>
      <c r="N151">
        <v>0</v>
      </c>
      <c r="O151"/>
      <c r="P151"/>
      <c r="Q151"/>
      <c r="R151"/>
      <c r="S151">
        <f t="shared" si="16"/>
        <v>0</v>
      </c>
      <c r="T151"/>
      <c r="U151"/>
      <c r="V151"/>
      <c r="W151"/>
      <c r="Z151" s="1">
        <f t="shared" si="17"/>
        <v>0</v>
      </c>
    </row>
    <row r="152" spans="1:26" ht="24.95" customHeight="1" x14ac:dyDescent="0.25">
      <c r="A152"/>
      <c r="B152"/>
      <c r="C152" t="s">
        <v>2453</v>
      </c>
      <c r="D152" s="2" t="s">
        <v>2454</v>
      </c>
      <c r="E152" s="2"/>
      <c r="F152" t="s">
        <v>218</v>
      </c>
      <c r="G152">
        <v>3</v>
      </c>
      <c r="H152">
        <v>0</v>
      </c>
      <c r="I152">
        <f t="shared" si="12"/>
        <v>0</v>
      </c>
      <c r="J152">
        <f t="shared" si="13"/>
        <v>0</v>
      </c>
      <c r="K152">
        <f t="shared" si="14"/>
        <v>0</v>
      </c>
      <c r="L152">
        <f t="shared" si="15"/>
        <v>0</v>
      </c>
      <c r="M152"/>
      <c r="N152">
        <v>0</v>
      </c>
      <c r="O152"/>
      <c r="P152"/>
      <c r="Q152"/>
      <c r="R152"/>
      <c r="S152">
        <f t="shared" si="16"/>
        <v>0</v>
      </c>
      <c r="T152"/>
      <c r="U152"/>
      <c r="V152"/>
      <c r="W152"/>
      <c r="Z152" s="1">
        <f t="shared" si="17"/>
        <v>0</v>
      </c>
    </row>
    <row r="153" spans="1:26" ht="24.95" customHeight="1" x14ac:dyDescent="0.25">
      <c r="A153"/>
      <c r="B153"/>
      <c r="C153" t="s">
        <v>2455</v>
      </c>
      <c r="D153" s="2" t="s">
        <v>2456</v>
      </c>
      <c r="E153" s="2"/>
      <c r="F153" t="s">
        <v>218</v>
      </c>
      <c r="G153">
        <v>3</v>
      </c>
      <c r="H153">
        <v>0</v>
      </c>
      <c r="I153">
        <f t="shared" si="12"/>
        <v>0</v>
      </c>
      <c r="J153">
        <f t="shared" si="13"/>
        <v>0</v>
      </c>
      <c r="K153">
        <f t="shared" si="14"/>
        <v>0</v>
      </c>
      <c r="L153">
        <f t="shared" si="15"/>
        <v>0</v>
      </c>
      <c r="M153">
        <f>ROUND(G153*(H153),2)</f>
        <v>0</v>
      </c>
      <c r="N153">
        <v>0</v>
      </c>
      <c r="O153"/>
      <c r="P153"/>
      <c r="Q153"/>
      <c r="R153"/>
      <c r="S153">
        <f t="shared" si="16"/>
        <v>0</v>
      </c>
      <c r="T153"/>
      <c r="U153"/>
      <c r="V153"/>
      <c r="W153"/>
      <c r="Z153" s="1">
        <f t="shared" si="17"/>
        <v>0</v>
      </c>
    </row>
    <row r="154" spans="1:26" ht="24.95" customHeight="1" x14ac:dyDescent="0.25">
      <c r="A154"/>
      <c r="B154"/>
      <c r="C154" t="s">
        <v>2457</v>
      </c>
      <c r="D154" s="2" t="s">
        <v>2458</v>
      </c>
      <c r="E154" s="2"/>
      <c r="F154" t="s">
        <v>255</v>
      </c>
      <c r="G154">
        <v>0.84000003337860107</v>
      </c>
      <c r="H154">
        <v>0</v>
      </c>
      <c r="I154">
        <f t="shared" si="12"/>
        <v>0</v>
      </c>
      <c r="J154">
        <f t="shared" si="13"/>
        <v>0</v>
      </c>
      <c r="K154">
        <f t="shared" si="14"/>
        <v>0</v>
      </c>
      <c r="L154">
        <f t="shared" si="15"/>
        <v>0</v>
      </c>
      <c r="M154"/>
      <c r="N154">
        <v>0</v>
      </c>
      <c r="O154"/>
      <c r="P154"/>
      <c r="Q154"/>
      <c r="R154"/>
      <c r="S154">
        <f t="shared" si="16"/>
        <v>0</v>
      </c>
      <c r="T154"/>
      <c r="U154"/>
      <c r="V154"/>
      <c r="W154"/>
      <c r="Z154" s="1">
        <f t="shared" si="17"/>
        <v>0</v>
      </c>
    </row>
    <row r="155" spans="1:26" x14ac:dyDescent="0.25">
      <c r="A155"/>
      <c r="B155"/>
      <c r="C155">
        <v>722</v>
      </c>
      <c r="D155" s="2" t="s">
        <v>394</v>
      </c>
      <c r="E155" s="2"/>
      <c r="F155"/>
      <c r="G155"/>
      <c r="H155"/>
      <c r="I155">
        <f>ROUND((SUM(I145:I154))/1,2)</f>
        <v>0</v>
      </c>
      <c r="J155"/>
      <c r="K155"/>
      <c r="L155">
        <f>ROUND((SUM(L145:L154))/1,2)</f>
        <v>0</v>
      </c>
      <c r="M155">
        <f>ROUND((SUM(M145:M154))/1,2)</f>
        <v>0</v>
      </c>
      <c r="N155"/>
      <c r="O155"/>
      <c r="P155"/>
      <c r="Q155"/>
      <c r="R155"/>
      <c r="S155">
        <f>ROUND((SUM(S145:S154))/1,2)</f>
        <v>0</v>
      </c>
      <c r="T155"/>
      <c r="U155"/>
      <c r="V155">
        <f>ROUND((SUM(V145:V154))/1,2)</f>
        <v>0</v>
      </c>
      <c r="W155"/>
    </row>
    <row r="156" spans="1:26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1:26" x14ac:dyDescent="0.25">
      <c r="A157"/>
      <c r="B157"/>
      <c r="C157"/>
      <c r="D157" s="2" t="s">
        <v>93</v>
      </c>
      <c r="E157" s="2"/>
      <c r="F157"/>
      <c r="G157"/>
      <c r="H157"/>
      <c r="I157">
        <f>ROUND((SUM(I144:I156))/2,2)</f>
        <v>0</v>
      </c>
      <c r="J157"/>
      <c r="K157"/>
      <c r="L157">
        <f>ROUND((SUM(L144:L156))/2,2)</f>
        <v>0</v>
      </c>
      <c r="M157">
        <f>ROUND((SUM(M144:M156))/2,2)</f>
        <v>0</v>
      </c>
      <c r="N157"/>
      <c r="O157"/>
      <c r="P157"/>
      <c r="Q157"/>
      <c r="R157"/>
      <c r="S157">
        <f>ROUND((SUM(S144:S156))/2,2)</f>
        <v>0</v>
      </c>
      <c r="T157"/>
      <c r="U157"/>
      <c r="V157">
        <f>ROUND((SUM(V144:V156))/2,2)</f>
        <v>0</v>
      </c>
      <c r="W157"/>
    </row>
    <row r="158" spans="1:26" x14ac:dyDescent="0.25">
      <c r="A158"/>
      <c r="B158"/>
      <c r="C158"/>
      <c r="D158" s="2" t="s">
        <v>107</v>
      </c>
      <c r="E158" s="2"/>
      <c r="F158"/>
      <c r="G158"/>
      <c r="H158"/>
      <c r="I158">
        <f>ROUND((SUM(I82:I157))/3,2)</f>
        <v>0</v>
      </c>
      <c r="J158"/>
      <c r="K158">
        <f>ROUND((SUM(K82:K157))/3,2)</f>
        <v>0</v>
      </c>
      <c r="L158">
        <f>ROUND((SUM(L82:L157))/3,2)</f>
        <v>0</v>
      </c>
      <c r="M158">
        <f>ROUND((SUM(M82:M157))/3,2)</f>
        <v>0</v>
      </c>
      <c r="N158"/>
      <c r="O158"/>
      <c r="P158"/>
      <c r="Q158"/>
      <c r="R158"/>
      <c r="S158">
        <f>ROUND((SUM(S82:S157))/3,2)</f>
        <v>71.03</v>
      </c>
      <c r="T158"/>
      <c r="U158"/>
      <c r="V158">
        <f>ROUND((SUM(V82:V157))/3,2)</f>
        <v>9.67</v>
      </c>
      <c r="W158"/>
      <c r="Z158" s="1">
        <f>(SUM(Z82:Z157))</f>
        <v>0</v>
      </c>
    </row>
  </sheetData>
  <mergeCells count="121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H1:I1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I73:P73"/>
    <mergeCell ref="D82:E82"/>
    <mergeCell ref="D83:E83"/>
    <mergeCell ref="B61:D61"/>
    <mergeCell ref="B63:D63"/>
    <mergeCell ref="B64:D64"/>
    <mergeCell ref="B65:D65"/>
    <mergeCell ref="B67:D67"/>
    <mergeCell ref="B71:V71"/>
    <mergeCell ref="D84:E84"/>
    <mergeCell ref="D85:E85"/>
    <mergeCell ref="D86:E86"/>
    <mergeCell ref="D87:E87"/>
    <mergeCell ref="D88:E88"/>
    <mergeCell ref="D89:E89"/>
    <mergeCell ref="B73:E73"/>
    <mergeCell ref="B74:E74"/>
    <mergeCell ref="B75:E75"/>
    <mergeCell ref="D96:E96"/>
    <mergeCell ref="D97:E97"/>
    <mergeCell ref="D98:E98"/>
    <mergeCell ref="D99:E99"/>
    <mergeCell ref="D100:E100"/>
    <mergeCell ref="D101:E101"/>
    <mergeCell ref="D90:E90"/>
    <mergeCell ref="D91:E91"/>
    <mergeCell ref="D92:E92"/>
    <mergeCell ref="D93:E93"/>
    <mergeCell ref="D94:E94"/>
    <mergeCell ref="D95:E95"/>
    <mergeCell ref="D110:E110"/>
    <mergeCell ref="D111:E111"/>
    <mergeCell ref="D112:E112"/>
    <mergeCell ref="D114:E114"/>
    <mergeCell ref="D115:E115"/>
    <mergeCell ref="D116:E116"/>
    <mergeCell ref="D103:E103"/>
    <mergeCell ref="D104:E104"/>
    <mergeCell ref="D105:E105"/>
    <mergeCell ref="D106:E106"/>
    <mergeCell ref="D107:E107"/>
    <mergeCell ref="D108:E108"/>
    <mergeCell ref="D123:E123"/>
    <mergeCell ref="D124:E124"/>
    <mergeCell ref="D125:E125"/>
    <mergeCell ref="D126:E126"/>
    <mergeCell ref="D127:E127"/>
    <mergeCell ref="D128:E128"/>
    <mergeCell ref="D117:E117"/>
    <mergeCell ref="D118:E118"/>
    <mergeCell ref="D119:E119"/>
    <mergeCell ref="D120:E120"/>
    <mergeCell ref="D121:E121"/>
    <mergeCell ref="D122:E122"/>
    <mergeCell ref="D135:E135"/>
    <mergeCell ref="D136:E136"/>
    <mergeCell ref="D138:E138"/>
    <mergeCell ref="D139:E139"/>
    <mergeCell ref="D140:E140"/>
    <mergeCell ref="D142:E142"/>
    <mergeCell ref="D129:E129"/>
    <mergeCell ref="D130:E130"/>
    <mergeCell ref="D131:E131"/>
    <mergeCell ref="D132:E132"/>
    <mergeCell ref="D133:E133"/>
    <mergeCell ref="D134:E134"/>
    <mergeCell ref="D157:E157"/>
    <mergeCell ref="D158:E158"/>
    <mergeCell ref="D150:E150"/>
    <mergeCell ref="D151:E151"/>
    <mergeCell ref="D152:E152"/>
    <mergeCell ref="D153:E153"/>
    <mergeCell ref="D154:E154"/>
    <mergeCell ref="D155:E155"/>
    <mergeCell ref="D144:E144"/>
    <mergeCell ref="D145:E145"/>
    <mergeCell ref="D146:E146"/>
    <mergeCell ref="D147:E147"/>
    <mergeCell ref="D148:E148"/>
    <mergeCell ref="D149:E149"/>
  </mergeCells>
  <hyperlinks>
    <hyperlink ref="B1:C1" location="A2:A2" tooltip="Klikni na prechod ku Kryciemu listu..." display="Krycí list rozpočtu" xr:uid="{00000000-0004-0000-1100-000000000000}"/>
    <hyperlink ref="E1:F1" location="A54:A54" tooltip="Klikni na prechod ku rekapitulácii..." display="Rekapitulácia rozpočtu" xr:uid="{00000000-0004-0000-1100-000001000000}"/>
    <hyperlink ref="H1:I1" location="B81:B81" tooltip="Klikni na prechod ku Rozpočet..." display="Rozpočet" xr:uid="{00000000-0004-0000-1100-0000020000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ZŠ Medzilaborecká 112020 korekcie / SO 06 - Prípojka Vodovodu</oddHeader>
    <oddFooter>&amp;RStrana &amp;P z &amp;N    &amp;L&amp;7Spracované systémom Systematic® Kalkulus, tel.: 051 77 10 585</oddFooter>
  </headerFooter>
  <rowBreaks count="2" manualBreakCount="2">
    <brk id="40" max="16383" man="1"/>
    <brk id="7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A129"/>
  <sheetViews>
    <sheetView workbookViewId="0">
      <pane ySplit="1" topLeftCell="A95" activePane="bottomLeft" state="frozen"/>
      <selection pane="bottomLeft" activeCell="A77" sqref="A77:XFD77"/>
    </sheetView>
  </sheetViews>
  <sheetFormatPr defaultColWidth="0" defaultRowHeight="15" x14ac:dyDescent="0.25"/>
  <cols>
    <col min="1" max="1" width="1.7109375" style="1" customWidth="1"/>
    <col min="2" max="2" width="4.7109375" style="1" customWidth="1"/>
    <col min="3" max="3" width="12.7109375" style="1" customWidth="1"/>
    <col min="4" max="5" width="22.7109375" style="1" customWidth="1"/>
    <col min="6" max="7" width="9.7109375" style="1" customWidth="1"/>
    <col min="8" max="9" width="12.7109375" style="1" customWidth="1"/>
    <col min="10" max="10" width="10.7109375" style="1" hidden="1" customWidth="1"/>
    <col min="11" max="15" width="0" style="1" hidden="1" customWidth="1"/>
    <col min="16" max="16" width="9.7109375" style="1" customWidth="1"/>
    <col min="17" max="18" width="0" style="1" hidden="1" customWidth="1"/>
    <col min="19" max="19" width="7.7109375" style="1" customWidth="1"/>
    <col min="20" max="21" width="0" style="1" hidden="1" customWidth="1"/>
    <col min="22" max="22" width="7.7109375" style="1" customWidth="1"/>
    <col min="23" max="23" width="2.7109375" style="1" customWidth="1"/>
    <col min="24" max="26" width="0" style="1" hidden="1" customWidth="1"/>
    <col min="27" max="27" width="9.140625" style="1" hidden="1" customWidth="1"/>
  </cols>
  <sheetData>
    <row r="1" spans="1:23" ht="35.1" customHeight="1" x14ac:dyDescent="0.25">
      <c r="A1"/>
      <c r="B1" s="2" t="s">
        <v>36</v>
      </c>
      <c r="C1" s="2"/>
      <c r="D1"/>
      <c r="E1" s="2" t="s">
        <v>0</v>
      </c>
      <c r="F1" s="2"/>
      <c r="G1"/>
      <c r="H1" s="2" t="s">
        <v>108</v>
      </c>
      <c r="I1" s="2"/>
      <c r="J1"/>
      <c r="K1"/>
      <c r="L1"/>
      <c r="M1"/>
      <c r="N1"/>
      <c r="O1"/>
      <c r="P1"/>
      <c r="Q1"/>
      <c r="R1"/>
      <c r="S1"/>
      <c r="T1"/>
      <c r="U1"/>
      <c r="V1"/>
      <c r="W1">
        <v>30.126000000000001</v>
      </c>
    </row>
    <row r="2" spans="1:23" ht="35.1" customHeight="1" x14ac:dyDescent="0.25">
      <c r="A2"/>
      <c r="B2" s="2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</row>
    <row r="3" spans="1:23" ht="18" customHeight="1" x14ac:dyDescent="0.25">
      <c r="A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/>
    </row>
    <row r="4" spans="1:23" ht="18" customHeight="1" x14ac:dyDescent="0.25">
      <c r="A4"/>
      <c r="B4" t="s">
        <v>2459</v>
      </c>
      <c r="C4"/>
      <c r="D4"/>
      <c r="E4"/>
      <c r="F4" t="s">
        <v>39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8" customHeight="1" x14ac:dyDescent="0.25">
      <c r="A5"/>
      <c r="B5"/>
      <c r="C5"/>
      <c r="D5"/>
      <c r="E5"/>
      <c r="F5" t="s">
        <v>40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8" customHeight="1" x14ac:dyDescent="0.25">
      <c r="A6"/>
      <c r="B6" t="s">
        <v>41</v>
      </c>
      <c r="C6"/>
      <c r="D6" t="s">
        <v>42</v>
      </c>
      <c r="E6"/>
      <c r="F6" t="s">
        <v>43</v>
      </c>
      <c r="G6" t="s">
        <v>44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20.100000000000001" customHeight="1" x14ac:dyDescent="0.25">
      <c r="A7"/>
      <c r="B7" s="2" t="s">
        <v>45</v>
      </c>
      <c r="C7" s="2"/>
      <c r="D7" s="2"/>
      <c r="E7" s="2"/>
      <c r="F7" s="2"/>
      <c r="G7" s="2"/>
      <c r="H7" s="2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8" customHeight="1" x14ac:dyDescent="0.25">
      <c r="A8"/>
      <c r="B8" t="s">
        <v>48</v>
      </c>
      <c r="C8"/>
      <c r="D8"/>
      <c r="E8"/>
      <c r="F8" t="s">
        <v>49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20.100000000000001" customHeight="1" x14ac:dyDescent="0.25">
      <c r="A9"/>
      <c r="B9" s="2" t="s">
        <v>46</v>
      </c>
      <c r="C9" s="2"/>
      <c r="D9" s="2"/>
      <c r="E9" s="2"/>
      <c r="F9" s="2"/>
      <c r="G9" s="2"/>
      <c r="H9" s="2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8" customHeight="1" x14ac:dyDescent="0.25">
      <c r="A10"/>
      <c r="B10" t="s">
        <v>51</v>
      </c>
      <c r="C10"/>
      <c r="D10"/>
      <c r="E10"/>
      <c r="F10" t="s">
        <v>52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0.100000000000001" customHeight="1" x14ac:dyDescent="0.25">
      <c r="A11"/>
      <c r="B11" s="2" t="s">
        <v>47</v>
      </c>
      <c r="C11" s="2"/>
      <c r="D11" s="2"/>
      <c r="E11" s="2"/>
      <c r="F11" s="2"/>
      <c r="G11" s="2"/>
      <c r="H11" s="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8" customHeight="1" x14ac:dyDescent="0.25">
      <c r="A12"/>
      <c r="B12" t="s">
        <v>50</v>
      </c>
      <c r="C12"/>
      <c r="D12"/>
      <c r="E12"/>
      <c r="F12" t="s">
        <v>49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8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8" customHeight="1" x14ac:dyDescent="0.25">
      <c r="A14"/>
      <c r="B14" t="s">
        <v>6</v>
      </c>
      <c r="C14" t="s">
        <v>74</v>
      </c>
      <c r="D14" t="s">
        <v>75</v>
      </c>
      <c r="E14" t="s">
        <v>76</v>
      </c>
      <c r="F14" s="2" t="s">
        <v>58</v>
      </c>
      <c r="G14" s="2"/>
      <c r="H14" s="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8" customHeight="1" x14ac:dyDescent="0.25">
      <c r="A15"/>
      <c r="B15" t="s">
        <v>53</v>
      </c>
      <c r="C15">
        <f>'SO 7452'!E61</f>
        <v>0</v>
      </c>
      <c r="D15">
        <f>'SO 7452'!F61</f>
        <v>0</v>
      </c>
      <c r="E15">
        <f>'SO 7452'!G61</f>
        <v>0</v>
      </c>
      <c r="F15" s="2" t="s">
        <v>59</v>
      </c>
      <c r="G15" s="2"/>
      <c r="H15" s="2"/>
      <c r="I15"/>
      <c r="J15"/>
      <c r="K15"/>
      <c r="L15"/>
      <c r="M15"/>
      <c r="N15"/>
      <c r="O15"/>
      <c r="P15">
        <v>0</v>
      </c>
      <c r="Q15"/>
      <c r="R15"/>
      <c r="S15"/>
      <c r="T15"/>
      <c r="U15"/>
      <c r="V15"/>
      <c r="W15"/>
    </row>
    <row r="16" spans="1:23" ht="18" customHeight="1" x14ac:dyDescent="0.25">
      <c r="A16"/>
      <c r="B16" t="s">
        <v>54</v>
      </c>
      <c r="C16"/>
      <c r="D16"/>
      <c r="E16"/>
      <c r="F16" s="2" t="s">
        <v>60</v>
      </c>
      <c r="G16" s="2"/>
      <c r="H16" s="2"/>
      <c r="I16"/>
      <c r="J16"/>
      <c r="K16"/>
      <c r="L16"/>
      <c r="M16"/>
      <c r="N16"/>
      <c r="O16"/>
      <c r="P16">
        <f>(SUM(Z78:Z128))</f>
        <v>0</v>
      </c>
      <c r="Q16"/>
      <c r="R16"/>
      <c r="S16"/>
      <c r="T16"/>
      <c r="U16"/>
      <c r="V16"/>
      <c r="W16"/>
    </row>
    <row r="17" spans="1:26" ht="18" customHeight="1" x14ac:dyDescent="0.25">
      <c r="A17"/>
      <c r="B17" t="s">
        <v>55</v>
      </c>
      <c r="C17"/>
      <c r="D17"/>
      <c r="E17"/>
      <c r="F17" s="2" t="s">
        <v>61</v>
      </c>
      <c r="G17" s="2"/>
      <c r="H17" s="2"/>
      <c r="I17"/>
      <c r="J17"/>
      <c r="K17"/>
      <c r="L17"/>
      <c r="M17"/>
      <c r="N17"/>
      <c r="O17"/>
      <c r="P17">
        <v>0</v>
      </c>
      <c r="Q17"/>
      <c r="R17"/>
      <c r="S17"/>
      <c r="T17"/>
      <c r="U17"/>
      <c r="V17"/>
      <c r="W17"/>
    </row>
    <row r="18" spans="1:26" ht="18" customHeight="1" x14ac:dyDescent="0.25">
      <c r="A18"/>
      <c r="B18" t="s">
        <v>56</v>
      </c>
      <c r="C18"/>
      <c r="D18"/>
      <c r="E18"/>
      <c r="F18" s="2"/>
      <c r="G18" s="2"/>
      <c r="H18" s="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6" ht="18" customHeight="1" x14ac:dyDescent="0.25">
      <c r="A19"/>
      <c r="B19" t="s">
        <v>57</v>
      </c>
      <c r="C19"/>
      <c r="D19"/>
      <c r="E19">
        <f>SUM(E15:E18)</f>
        <v>0</v>
      </c>
      <c r="F19" s="2" t="s">
        <v>57</v>
      </c>
      <c r="G19" s="2"/>
      <c r="H19" s="2"/>
      <c r="I19"/>
      <c r="J19"/>
      <c r="K19"/>
      <c r="L19"/>
      <c r="M19"/>
      <c r="N19"/>
      <c r="O19"/>
      <c r="P19">
        <f>SUM(P15:P18)</f>
        <v>0</v>
      </c>
      <c r="Q19"/>
      <c r="R19"/>
      <c r="S19"/>
      <c r="T19"/>
      <c r="U19"/>
      <c r="V19"/>
      <c r="W19"/>
    </row>
    <row r="20" spans="1:26" ht="18" customHeight="1" x14ac:dyDescent="0.25">
      <c r="A20"/>
      <c r="B20" t="s">
        <v>67</v>
      </c>
      <c r="C20"/>
      <c r="D20"/>
      <c r="E20"/>
      <c r="F20" s="2" t="s">
        <v>67</v>
      </c>
      <c r="G20" s="2"/>
      <c r="H20" s="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6" ht="18" customHeight="1" x14ac:dyDescent="0.25">
      <c r="A21"/>
      <c r="B21" t="s">
        <v>68</v>
      </c>
      <c r="C21"/>
      <c r="D21"/>
      <c r="E21">
        <f>((E15*U22*0)+(E16*V22*0)+(E17*W22*0))/100</f>
        <v>0</v>
      </c>
      <c r="F21" s="2" t="s">
        <v>71</v>
      </c>
      <c r="G21" s="2"/>
      <c r="H21" s="2"/>
      <c r="I21"/>
      <c r="J21"/>
      <c r="K21"/>
      <c r="L21"/>
      <c r="M21"/>
      <c r="N21"/>
      <c r="O21"/>
      <c r="P21">
        <f>((E15*X22*0)+(E16*Y22*0)+(E17*Z22*0))/100</f>
        <v>0</v>
      </c>
      <c r="Q21"/>
      <c r="R21"/>
      <c r="S21"/>
      <c r="T21"/>
      <c r="U21"/>
      <c r="V21"/>
      <c r="W21"/>
    </row>
    <row r="22" spans="1:26" ht="18" customHeight="1" x14ac:dyDescent="0.25">
      <c r="A22"/>
      <c r="B22" t="s">
        <v>69</v>
      </c>
      <c r="C22"/>
      <c r="D22"/>
      <c r="E22">
        <f>((E15*U23*0)+(E16*V23*0)+(E17*W23*0))/100</f>
        <v>0</v>
      </c>
      <c r="F22" s="2" t="s">
        <v>72</v>
      </c>
      <c r="G22" s="2"/>
      <c r="H22" s="2"/>
      <c r="I22"/>
      <c r="J22"/>
      <c r="K22"/>
      <c r="L22"/>
      <c r="M22"/>
      <c r="N22"/>
      <c r="O22"/>
      <c r="P22">
        <f>((E15*X23*0)+(E16*Y23*0)+(E17*Z23*0))/100</f>
        <v>0</v>
      </c>
      <c r="Q22"/>
      <c r="R22"/>
      <c r="S22"/>
      <c r="T22"/>
      <c r="U22">
        <v>1</v>
      </c>
      <c r="V22">
        <v>1</v>
      </c>
      <c r="W22">
        <v>1</v>
      </c>
      <c r="X22" s="1">
        <v>1</v>
      </c>
      <c r="Y22" s="1">
        <v>1</v>
      </c>
      <c r="Z22" s="1">
        <v>1</v>
      </c>
    </row>
    <row r="23" spans="1:26" ht="18" customHeight="1" x14ac:dyDescent="0.25">
      <c r="A23"/>
      <c r="B23" t="s">
        <v>70</v>
      </c>
      <c r="C23"/>
      <c r="D23"/>
      <c r="E23">
        <f>((E15*U24*0)+(E16*V24*0)+(E17*W24*0))/100</f>
        <v>0</v>
      </c>
      <c r="F23" s="2" t="s">
        <v>73</v>
      </c>
      <c r="G23" s="2"/>
      <c r="H23" s="2"/>
      <c r="I23"/>
      <c r="J23"/>
      <c r="K23"/>
      <c r="L23"/>
      <c r="M23"/>
      <c r="N23"/>
      <c r="O23"/>
      <c r="P23">
        <f>((E15*X24*0)+(E16*Y24*0)+(E17*Z24*0))/100</f>
        <v>0</v>
      </c>
      <c r="Q23"/>
      <c r="R23"/>
      <c r="S23"/>
      <c r="T23"/>
      <c r="U23">
        <v>1</v>
      </c>
      <c r="V23">
        <v>1</v>
      </c>
      <c r="W23">
        <v>0</v>
      </c>
      <c r="X23" s="1">
        <v>1</v>
      </c>
      <c r="Y23" s="1">
        <v>1</v>
      </c>
      <c r="Z23" s="1">
        <v>1</v>
      </c>
    </row>
    <row r="24" spans="1:26" ht="18" customHeight="1" x14ac:dyDescent="0.25">
      <c r="A24"/>
      <c r="B24"/>
      <c r="C24"/>
      <c r="D24"/>
      <c r="E24"/>
      <c r="F24" s="2"/>
      <c r="G24" s="2"/>
      <c r="H24" s="2"/>
      <c r="I24"/>
      <c r="J24"/>
      <c r="K24"/>
      <c r="L24"/>
      <c r="M24"/>
      <c r="N24"/>
      <c r="O24"/>
      <c r="P24"/>
      <c r="Q24"/>
      <c r="R24"/>
      <c r="S24"/>
      <c r="T24"/>
      <c r="U24">
        <v>1</v>
      </c>
      <c r="V24">
        <v>1</v>
      </c>
      <c r="W24">
        <v>1</v>
      </c>
      <c r="X24" s="1">
        <v>1</v>
      </c>
      <c r="Y24" s="1">
        <v>1</v>
      </c>
      <c r="Z24" s="1">
        <v>0</v>
      </c>
    </row>
    <row r="25" spans="1:26" ht="18" customHeight="1" x14ac:dyDescent="0.25">
      <c r="A25"/>
      <c r="B25"/>
      <c r="C25"/>
      <c r="D25"/>
      <c r="E25"/>
      <c r="F25" s="2" t="s">
        <v>57</v>
      </c>
      <c r="G25" s="2"/>
      <c r="H25" s="2"/>
      <c r="I25"/>
      <c r="J25"/>
      <c r="K25"/>
      <c r="L25"/>
      <c r="M25"/>
      <c r="N25"/>
      <c r="O25"/>
      <c r="P25">
        <f>SUM(E21:E24)+SUM(P21:P24)</f>
        <v>0</v>
      </c>
      <c r="Q25"/>
      <c r="R25"/>
      <c r="S25"/>
      <c r="T25"/>
      <c r="U25"/>
      <c r="V25"/>
      <c r="W25"/>
    </row>
    <row r="26" spans="1:26" ht="18" customHeight="1" x14ac:dyDescent="0.25">
      <c r="A26"/>
      <c r="B26" t="s">
        <v>79</v>
      </c>
      <c r="C26"/>
      <c r="D26"/>
      <c r="E26"/>
      <c r="F26" s="2" t="s">
        <v>62</v>
      </c>
      <c r="G26" s="2"/>
      <c r="H26" s="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6" ht="18" customHeight="1" x14ac:dyDescent="0.25">
      <c r="A27"/>
      <c r="B27"/>
      <c r="C27"/>
      <c r="D27"/>
      <c r="E27"/>
      <c r="F27" s="2" t="s">
        <v>63</v>
      </c>
      <c r="G27" s="2"/>
      <c r="H27" s="2"/>
      <c r="I27"/>
      <c r="J27"/>
      <c r="K27"/>
      <c r="L27"/>
      <c r="M27"/>
      <c r="N27"/>
      <c r="O27"/>
      <c r="P27">
        <f>E19+P19+E25+P25</f>
        <v>0</v>
      </c>
      <c r="Q27"/>
      <c r="R27"/>
      <c r="S27"/>
      <c r="T27"/>
      <c r="U27"/>
      <c r="V27"/>
      <c r="W27"/>
    </row>
    <row r="28" spans="1:26" ht="18" customHeight="1" x14ac:dyDescent="0.25">
      <c r="A28"/>
      <c r="B28"/>
      <c r="C28"/>
      <c r="D28"/>
      <c r="E28"/>
      <c r="F28" s="2" t="s">
        <v>64</v>
      </c>
      <c r="G28" s="2"/>
      <c r="H28">
        <f>P27-SUM('SO 7452'!K78:'SO 7452'!K128)</f>
        <v>0</v>
      </c>
      <c r="I28"/>
      <c r="J28"/>
      <c r="K28"/>
      <c r="L28"/>
      <c r="M28"/>
      <c r="N28"/>
      <c r="O28"/>
      <c r="P28">
        <f>ROUND(((ROUND(H28,2)*20)*1/100),2)</f>
        <v>0</v>
      </c>
      <c r="Q28"/>
      <c r="R28"/>
      <c r="S28"/>
      <c r="T28"/>
      <c r="U28"/>
      <c r="V28"/>
      <c r="W28"/>
    </row>
    <row r="29" spans="1:26" ht="18" customHeight="1" x14ac:dyDescent="0.25">
      <c r="A29"/>
      <c r="B29"/>
      <c r="C29"/>
      <c r="D29"/>
      <c r="E29"/>
      <c r="F29" s="2" t="s">
        <v>65</v>
      </c>
      <c r="G29" s="2"/>
      <c r="H29">
        <f>SUM('SO 7452'!K78:'SO 7452'!K128)</f>
        <v>0</v>
      </c>
      <c r="I29"/>
      <c r="J29"/>
      <c r="K29"/>
      <c r="L29"/>
      <c r="M29"/>
      <c r="N29"/>
      <c r="O29"/>
      <c r="P29">
        <f>ROUND(((ROUND(H29,2)*0)/100),2)</f>
        <v>0</v>
      </c>
      <c r="Q29"/>
      <c r="R29"/>
      <c r="S29"/>
      <c r="T29"/>
      <c r="U29"/>
      <c r="V29"/>
      <c r="W29"/>
    </row>
    <row r="30" spans="1:26" ht="18" customHeight="1" x14ac:dyDescent="0.25">
      <c r="A30"/>
      <c r="B30"/>
      <c r="C30"/>
      <c r="D30"/>
      <c r="E30"/>
      <c r="F30" s="2" t="s">
        <v>66</v>
      </c>
      <c r="G30" s="2"/>
      <c r="H30"/>
      <c r="I30"/>
      <c r="J30"/>
      <c r="K30"/>
      <c r="L30"/>
      <c r="M30"/>
      <c r="N30"/>
      <c r="O30"/>
      <c r="P30">
        <f>SUM(P27:P29)</f>
        <v>0</v>
      </c>
      <c r="Q30"/>
      <c r="R30"/>
      <c r="S30"/>
      <c r="T30"/>
      <c r="U30"/>
      <c r="V30"/>
      <c r="W30"/>
    </row>
    <row r="31" spans="1:26" ht="18" customHeight="1" x14ac:dyDescent="0.25">
      <c r="A31"/>
      <c r="B31"/>
      <c r="C31"/>
      <c r="D31"/>
      <c r="E31"/>
      <c r="F31" s="2"/>
      <c r="G31" s="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6" ht="18" customHeight="1" x14ac:dyDescent="0.25">
      <c r="A32"/>
      <c r="B32" t="s">
        <v>77</v>
      </c>
      <c r="C32"/>
      <c r="D32"/>
      <c r="E32" t="s">
        <v>78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8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8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8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8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35.1" customHeight="1" x14ac:dyDescent="0.25">
      <c r="A44"/>
      <c r="B44" s="2" t="s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/>
    </row>
    <row r="45" spans="1:2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20.100000000000001" customHeight="1" x14ac:dyDescent="0.25">
      <c r="A46"/>
      <c r="B46" s="2" t="s">
        <v>45</v>
      </c>
      <c r="C46" s="2"/>
      <c r="D46" s="2"/>
      <c r="E46" s="2"/>
      <c r="F46" s="2" t="s">
        <v>42</v>
      </c>
      <c r="G46" s="2"/>
      <c r="H46" s="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20.100000000000001" customHeight="1" x14ac:dyDescent="0.25">
      <c r="A47"/>
      <c r="B47" s="2" t="s">
        <v>46</v>
      </c>
      <c r="C47" s="2"/>
      <c r="D47" s="2"/>
      <c r="E47" s="2"/>
      <c r="F47" s="2" t="s">
        <v>40</v>
      </c>
      <c r="G47" s="2"/>
      <c r="H47" s="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20.100000000000001" customHeight="1" x14ac:dyDescent="0.25">
      <c r="A48"/>
      <c r="B48" s="2" t="s">
        <v>47</v>
      </c>
      <c r="C48" s="2"/>
      <c r="D48" s="2"/>
      <c r="E48" s="2"/>
      <c r="F48" s="2" t="s">
        <v>83</v>
      </c>
      <c r="G48" s="2"/>
      <c r="H48" s="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6" ht="30" customHeight="1" x14ac:dyDescent="0.25">
      <c r="A49"/>
      <c r="B49" s="2" t="s">
        <v>1</v>
      </c>
      <c r="C49" s="2"/>
      <c r="D49" s="2"/>
      <c r="E49" s="2"/>
      <c r="F49" s="2"/>
      <c r="G49" s="2"/>
      <c r="H49" s="2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6" x14ac:dyDescent="0.25">
      <c r="A50"/>
      <c r="B50" t="s">
        <v>2459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6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6" x14ac:dyDescent="0.25">
      <c r="A53"/>
      <c r="B53" t="s">
        <v>84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6" x14ac:dyDescent="0.25">
      <c r="A54"/>
      <c r="B54" s="2" t="s">
        <v>80</v>
      </c>
      <c r="C54" s="2"/>
      <c r="D54"/>
      <c r="E54" t="s">
        <v>74</v>
      </c>
      <c r="F54" t="s">
        <v>75</v>
      </c>
      <c r="G54" t="s">
        <v>57</v>
      </c>
      <c r="H54" t="s">
        <v>81</v>
      </c>
      <c r="I54" t="s">
        <v>82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6" x14ac:dyDescent="0.25">
      <c r="A55"/>
      <c r="B55" s="2" t="s">
        <v>85</v>
      </c>
      <c r="C55" s="2"/>
      <c r="D55" s="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 s="2" t="s">
        <v>86</v>
      </c>
      <c r="C56" s="2"/>
      <c r="D56" s="2"/>
      <c r="E56">
        <f>'SO 7452'!L91</f>
        <v>0</v>
      </c>
      <c r="F56">
        <f>'SO 7452'!M91</f>
        <v>0</v>
      </c>
      <c r="G56">
        <f>'SO 7452'!I91</f>
        <v>0</v>
      </c>
      <c r="H56">
        <f>'SO 7452'!S91</f>
        <v>81.77</v>
      </c>
      <c r="I56">
        <f>'SO 7452'!V91</f>
        <v>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 s="2" t="s">
        <v>87</v>
      </c>
      <c r="C57" s="2"/>
      <c r="D57" s="2"/>
      <c r="E57">
        <f>'SO 7452'!L98</f>
        <v>0</v>
      </c>
      <c r="F57">
        <f>'SO 7452'!M98</f>
        <v>0</v>
      </c>
      <c r="G57">
        <f>'SO 7452'!I98</f>
        <v>0</v>
      </c>
      <c r="H57">
        <f>'SO 7452'!S98</f>
        <v>1.45</v>
      </c>
      <c r="I57">
        <f>'SO 7452'!V98</f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 s="2" t="s">
        <v>89</v>
      </c>
      <c r="C58" s="2"/>
      <c r="D58" s="2"/>
      <c r="E58">
        <f>'SO 7452'!L104</f>
        <v>0</v>
      </c>
      <c r="F58">
        <f>'SO 7452'!M104</f>
        <v>0</v>
      </c>
      <c r="G58">
        <f>'SO 7452'!I104</f>
        <v>0</v>
      </c>
      <c r="H58">
        <f>'SO 7452'!S104</f>
        <v>19.05</v>
      </c>
      <c r="I58">
        <f>'SO 7452'!V104</f>
        <v>0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A59"/>
      <c r="B59" s="2" t="s">
        <v>755</v>
      </c>
      <c r="C59" s="2"/>
      <c r="D59" s="2"/>
      <c r="E59">
        <f>'SO 7452'!L122</f>
        <v>0</v>
      </c>
      <c r="F59">
        <f>'SO 7452'!M122</f>
        <v>0</v>
      </c>
      <c r="G59">
        <f>'SO 7452'!I122</f>
        <v>0</v>
      </c>
      <c r="H59">
        <f>'SO 7452'!S122</f>
        <v>0.46</v>
      </c>
      <c r="I59">
        <f>'SO 7452'!V122</f>
        <v>0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 s="2" t="s">
        <v>92</v>
      </c>
      <c r="C60" s="2"/>
      <c r="D60" s="2"/>
      <c r="E60">
        <f>'SO 7452'!L126</f>
        <v>0</v>
      </c>
      <c r="F60">
        <f>'SO 7452'!M126</f>
        <v>0</v>
      </c>
      <c r="G60">
        <f>'SO 7452'!I126</f>
        <v>0</v>
      </c>
      <c r="H60">
        <f>'SO 7452'!S126</f>
        <v>0</v>
      </c>
      <c r="I60">
        <f>'SO 7452'!V126</f>
        <v>0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/>
      <c r="B61" s="2" t="s">
        <v>85</v>
      </c>
      <c r="C61" s="2"/>
      <c r="D61" s="2"/>
      <c r="E61">
        <f>'SO 7452'!L128</f>
        <v>0</v>
      </c>
      <c r="F61">
        <f>'SO 7452'!M128</f>
        <v>0</v>
      </c>
      <c r="G61">
        <f>'SO 7452'!I128</f>
        <v>0</v>
      </c>
      <c r="H61">
        <f>'SO 7452'!S128</f>
        <v>102.73</v>
      </c>
      <c r="I61">
        <f>'SO 7452'!V128</f>
        <v>0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V62"/>
      <c r="W62"/>
    </row>
    <row r="63" spans="1:26" x14ac:dyDescent="0.25">
      <c r="A63"/>
      <c r="B63" s="2" t="s">
        <v>107</v>
      </c>
      <c r="C63" s="2"/>
      <c r="D63" s="2"/>
      <c r="E63">
        <f>'SO 7452'!L129</f>
        <v>0</v>
      </c>
      <c r="F63">
        <f>'SO 7452'!M129</f>
        <v>0</v>
      </c>
      <c r="G63">
        <f>'SO 7452'!I129</f>
        <v>0</v>
      </c>
      <c r="H63">
        <f>'SO 7452'!S129</f>
        <v>102.73</v>
      </c>
      <c r="I63">
        <f>'SO 7452'!V129</f>
        <v>0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6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6" ht="35.1" customHeight="1" x14ac:dyDescent="0.25">
      <c r="A67"/>
      <c r="B67" s="2" t="s">
        <v>108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/>
    </row>
    <row r="68" spans="1:2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6" ht="20.100000000000001" customHeight="1" x14ac:dyDescent="0.25">
      <c r="A69"/>
      <c r="B69" s="2" t="s">
        <v>45</v>
      </c>
      <c r="C69" s="2"/>
      <c r="D69" s="2"/>
      <c r="E69" s="2"/>
      <c r="F69"/>
      <c r="G69"/>
      <c r="H69" t="s">
        <v>42</v>
      </c>
      <c r="I69" s="2"/>
      <c r="J69" s="2"/>
      <c r="K69" s="2"/>
      <c r="L69" s="2"/>
      <c r="M69" s="2"/>
      <c r="N69" s="2"/>
      <c r="O69" s="2"/>
      <c r="P69" s="2"/>
      <c r="Q69"/>
      <c r="R69"/>
      <c r="S69"/>
      <c r="T69"/>
      <c r="U69"/>
      <c r="V69"/>
      <c r="W69"/>
    </row>
    <row r="70" spans="1:26" ht="20.100000000000001" customHeight="1" x14ac:dyDescent="0.25">
      <c r="A70"/>
      <c r="B70" s="2" t="s">
        <v>46</v>
      </c>
      <c r="C70" s="2"/>
      <c r="D70" s="2"/>
      <c r="E70" s="2"/>
      <c r="F70"/>
      <c r="G70"/>
      <c r="H70" t="s">
        <v>119</v>
      </c>
      <c r="I70" t="s">
        <v>120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6" ht="20.100000000000001" customHeight="1" x14ac:dyDescent="0.25">
      <c r="A71"/>
      <c r="B71" s="2" t="s">
        <v>47</v>
      </c>
      <c r="C71" s="2"/>
      <c r="D71" s="2"/>
      <c r="E71" s="2"/>
      <c r="F71"/>
      <c r="G71"/>
      <c r="H71" t="s">
        <v>121</v>
      </c>
      <c r="I71" t="s">
        <v>44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6" ht="20.100000000000001" customHeight="1" x14ac:dyDescent="0.25">
      <c r="A72"/>
      <c r="B72" t="s">
        <v>122</v>
      </c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6" ht="20.100000000000001" customHeight="1" x14ac:dyDescent="0.25">
      <c r="A73"/>
      <c r="B73" t="s">
        <v>2459</v>
      </c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6" ht="20.100000000000001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6" ht="20.100000000000001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6" ht="20.100000000000001" customHeight="1" x14ac:dyDescent="0.25">
      <c r="A76"/>
      <c r="B76" t="s">
        <v>84</v>
      </c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6" x14ac:dyDescent="0.25">
      <c r="A77"/>
      <c r="B77" t="s">
        <v>109</v>
      </c>
      <c r="C77" t="s">
        <v>110</v>
      </c>
      <c r="D77" t="s">
        <v>111</v>
      </c>
      <c r="E77"/>
      <c r="F77" t="s">
        <v>112</v>
      </c>
      <c r="G77" t="s">
        <v>113</v>
      </c>
      <c r="H77" t="s">
        <v>114</v>
      </c>
      <c r="I77" t="s">
        <v>115</v>
      </c>
      <c r="J77"/>
      <c r="K77"/>
      <c r="L77"/>
      <c r="M77"/>
      <c r="N77"/>
      <c r="O77"/>
      <c r="P77" t="s">
        <v>116</v>
      </c>
      <c r="Q77"/>
      <c r="R77"/>
      <c r="S77" t="s">
        <v>117</v>
      </c>
      <c r="T77"/>
      <c r="U77"/>
      <c r="V77" t="s">
        <v>118</v>
      </c>
      <c r="W77"/>
    </row>
    <row r="78" spans="1:26" x14ac:dyDescent="0.25">
      <c r="A78"/>
      <c r="B78"/>
      <c r="C78"/>
      <c r="D78" s="2" t="s">
        <v>85</v>
      </c>
      <c r="E78" s="2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 x14ac:dyDescent="0.25">
      <c r="A79"/>
      <c r="B79"/>
      <c r="C79">
        <v>1</v>
      </c>
      <c r="D79" s="2" t="s">
        <v>86</v>
      </c>
      <c r="E79" s="2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ht="24.95" customHeight="1" x14ac:dyDescent="0.25">
      <c r="A80"/>
      <c r="B80"/>
      <c r="C80" t="s">
        <v>2460</v>
      </c>
      <c r="D80" s="2" t="s">
        <v>2461</v>
      </c>
      <c r="E80" s="2"/>
      <c r="F80" t="s">
        <v>128</v>
      </c>
      <c r="G80">
        <v>119.715</v>
      </c>
      <c r="H80">
        <v>0</v>
      </c>
      <c r="I80">
        <f t="shared" ref="I80:I90" si="0">ROUND(G80*(H80),2)</f>
        <v>0</v>
      </c>
      <c r="J80">
        <f t="shared" ref="J80:J90" si="1">ROUND(G80*(N80),2)</f>
        <v>0</v>
      </c>
      <c r="K80">
        <f t="shared" ref="K80:K90" si="2">ROUND(G80*(O80),2)</f>
        <v>0</v>
      </c>
      <c r="L80">
        <f t="shared" ref="L80:L90" si="3">ROUND(G80*(H80),2)</f>
        <v>0</v>
      </c>
      <c r="M80"/>
      <c r="N80">
        <v>0</v>
      </c>
      <c r="O80"/>
      <c r="P80"/>
      <c r="Q80"/>
      <c r="R80"/>
      <c r="S80">
        <f t="shared" ref="S80:S90" si="4">ROUND(G80*(P80),3)</f>
        <v>0</v>
      </c>
      <c r="T80"/>
      <c r="U80"/>
      <c r="V80"/>
      <c r="W80"/>
      <c r="Z80" s="1">
        <f t="shared" ref="Z80:Z90" si="5">0.058844*POWER(I80,0.952797)</f>
        <v>0</v>
      </c>
    </row>
    <row r="81" spans="1:26" ht="24.95" customHeight="1" x14ac:dyDescent="0.25">
      <c r="A81"/>
      <c r="B81"/>
      <c r="C81" t="s">
        <v>2462</v>
      </c>
      <c r="D81" s="2" t="s">
        <v>2463</v>
      </c>
      <c r="E81" s="2"/>
      <c r="F81" t="s">
        <v>125</v>
      </c>
      <c r="G81">
        <v>133.02000000000001</v>
      </c>
      <c r="H81">
        <v>0</v>
      </c>
      <c r="I81">
        <f t="shared" si="0"/>
        <v>0</v>
      </c>
      <c r="J81">
        <f t="shared" si="1"/>
        <v>0</v>
      </c>
      <c r="K81">
        <f t="shared" si="2"/>
        <v>0</v>
      </c>
      <c r="L81">
        <f t="shared" si="3"/>
        <v>0</v>
      </c>
      <c r="M81"/>
      <c r="N81">
        <v>0</v>
      </c>
      <c r="O81"/>
      <c r="P81">
        <v>8.4999999999999995E-4</v>
      </c>
      <c r="Q81"/>
      <c r="R81">
        <v>8.4999999999999995E-4</v>
      </c>
      <c r="S81">
        <f t="shared" si="4"/>
        <v>0.113</v>
      </c>
      <c r="T81"/>
      <c r="U81"/>
      <c r="V81"/>
      <c r="W81"/>
      <c r="Z81" s="1">
        <f t="shared" si="5"/>
        <v>0</v>
      </c>
    </row>
    <row r="82" spans="1:26" ht="24.95" customHeight="1" x14ac:dyDescent="0.25">
      <c r="A82"/>
      <c r="B82"/>
      <c r="C82" t="s">
        <v>2464</v>
      </c>
      <c r="D82" s="2" t="s">
        <v>2465</v>
      </c>
      <c r="E82" s="2"/>
      <c r="F82" t="s">
        <v>125</v>
      </c>
      <c r="G82">
        <v>133.02000000000001</v>
      </c>
      <c r="H82">
        <v>0</v>
      </c>
      <c r="I82">
        <f t="shared" si="0"/>
        <v>0</v>
      </c>
      <c r="J82">
        <f t="shared" si="1"/>
        <v>0</v>
      </c>
      <c r="K82">
        <f t="shared" si="2"/>
        <v>0</v>
      </c>
      <c r="L82">
        <f t="shared" si="3"/>
        <v>0</v>
      </c>
      <c r="M82"/>
      <c r="N82">
        <v>0</v>
      </c>
      <c r="O82"/>
      <c r="P82"/>
      <c r="Q82"/>
      <c r="R82"/>
      <c r="S82">
        <f t="shared" si="4"/>
        <v>0</v>
      </c>
      <c r="T82"/>
      <c r="U82"/>
      <c r="V82"/>
      <c r="W82"/>
      <c r="Z82" s="1">
        <f t="shared" si="5"/>
        <v>0</v>
      </c>
    </row>
    <row r="83" spans="1:26" ht="24.95" customHeight="1" x14ac:dyDescent="0.25">
      <c r="A83"/>
      <c r="B83"/>
      <c r="C83" t="s">
        <v>2366</v>
      </c>
      <c r="D83" s="2" t="s">
        <v>2367</v>
      </c>
      <c r="E83" s="2"/>
      <c r="F83" t="s">
        <v>128</v>
      </c>
      <c r="G83">
        <v>59.387999999999998</v>
      </c>
      <c r="H83">
        <v>0</v>
      </c>
      <c r="I83">
        <f t="shared" si="0"/>
        <v>0</v>
      </c>
      <c r="J83">
        <f t="shared" si="1"/>
        <v>0</v>
      </c>
      <c r="K83">
        <f t="shared" si="2"/>
        <v>0</v>
      </c>
      <c r="L83">
        <f t="shared" si="3"/>
        <v>0</v>
      </c>
      <c r="M83"/>
      <c r="N83">
        <v>0</v>
      </c>
      <c r="O83"/>
      <c r="P83"/>
      <c r="Q83"/>
      <c r="R83"/>
      <c r="S83">
        <f t="shared" si="4"/>
        <v>0</v>
      </c>
      <c r="T83"/>
      <c r="U83"/>
      <c r="V83"/>
      <c r="W83"/>
      <c r="Z83" s="1">
        <f t="shared" si="5"/>
        <v>0</v>
      </c>
    </row>
    <row r="84" spans="1:26" ht="24.95" customHeight="1" x14ac:dyDescent="0.25">
      <c r="A84"/>
      <c r="B84"/>
      <c r="C84" t="s">
        <v>2368</v>
      </c>
      <c r="D84" s="2" t="s">
        <v>2369</v>
      </c>
      <c r="E84" s="2"/>
      <c r="F84" t="s">
        <v>128</v>
      </c>
      <c r="G84">
        <v>77.34</v>
      </c>
      <c r="H84">
        <v>0</v>
      </c>
      <c r="I84">
        <f t="shared" si="0"/>
        <v>0</v>
      </c>
      <c r="J84">
        <f t="shared" si="1"/>
        <v>0</v>
      </c>
      <c r="K84">
        <f t="shared" si="2"/>
        <v>0</v>
      </c>
      <c r="L84">
        <f t="shared" si="3"/>
        <v>0</v>
      </c>
      <c r="M84"/>
      <c r="N84">
        <v>0</v>
      </c>
      <c r="O84"/>
      <c r="P84"/>
      <c r="Q84"/>
      <c r="R84"/>
      <c r="S84">
        <f t="shared" si="4"/>
        <v>0</v>
      </c>
      <c r="T84"/>
      <c r="U84"/>
      <c r="V84"/>
      <c r="W84"/>
      <c r="Z84" s="1">
        <f t="shared" si="5"/>
        <v>0</v>
      </c>
    </row>
    <row r="85" spans="1:26" ht="24.95" customHeight="1" x14ac:dyDescent="0.25">
      <c r="A85"/>
      <c r="B85"/>
      <c r="C85" t="s">
        <v>2370</v>
      </c>
      <c r="D85" s="2" t="s">
        <v>2371</v>
      </c>
      <c r="E85" s="2"/>
      <c r="F85" t="s">
        <v>128</v>
      </c>
      <c r="G85">
        <v>59.387999999999998</v>
      </c>
      <c r="H85">
        <v>0</v>
      </c>
      <c r="I85">
        <f t="shared" si="0"/>
        <v>0</v>
      </c>
      <c r="J85">
        <f t="shared" si="1"/>
        <v>0</v>
      </c>
      <c r="K85">
        <f t="shared" si="2"/>
        <v>0</v>
      </c>
      <c r="L85">
        <f t="shared" si="3"/>
        <v>0</v>
      </c>
      <c r="M85"/>
      <c r="N85">
        <v>0</v>
      </c>
      <c r="O85"/>
      <c r="P85"/>
      <c r="Q85"/>
      <c r="R85"/>
      <c r="S85">
        <f t="shared" si="4"/>
        <v>0</v>
      </c>
      <c r="T85"/>
      <c r="U85"/>
      <c r="V85"/>
      <c r="W85"/>
      <c r="Z85" s="1">
        <f t="shared" si="5"/>
        <v>0</v>
      </c>
    </row>
    <row r="86" spans="1:26" ht="24.95" customHeight="1" x14ac:dyDescent="0.25">
      <c r="A86"/>
      <c r="B86"/>
      <c r="C86" t="s">
        <v>2372</v>
      </c>
      <c r="D86" s="2" t="s">
        <v>2373</v>
      </c>
      <c r="E86" s="2"/>
      <c r="F86" t="s">
        <v>128</v>
      </c>
      <c r="G86">
        <v>59.387999999999998</v>
      </c>
      <c r="H86">
        <v>0</v>
      </c>
      <c r="I86">
        <f t="shared" si="0"/>
        <v>0</v>
      </c>
      <c r="J86">
        <f t="shared" si="1"/>
        <v>0</v>
      </c>
      <c r="K86">
        <f t="shared" si="2"/>
        <v>0</v>
      </c>
      <c r="L86">
        <f t="shared" si="3"/>
        <v>0</v>
      </c>
      <c r="M86"/>
      <c r="N86">
        <v>0</v>
      </c>
      <c r="O86"/>
      <c r="P86"/>
      <c r="Q86"/>
      <c r="R86"/>
      <c r="S86">
        <f t="shared" si="4"/>
        <v>0</v>
      </c>
      <c r="T86"/>
      <c r="U86"/>
      <c r="V86"/>
      <c r="W86"/>
      <c r="Z86" s="1">
        <f t="shared" si="5"/>
        <v>0</v>
      </c>
    </row>
    <row r="87" spans="1:26" ht="24.95" customHeight="1" x14ac:dyDescent="0.25">
      <c r="A87"/>
      <c r="B87"/>
      <c r="C87" t="s">
        <v>147</v>
      </c>
      <c r="D87" s="2" t="s">
        <v>2374</v>
      </c>
      <c r="E87" s="2"/>
      <c r="F87" t="s">
        <v>149</v>
      </c>
      <c r="G87">
        <v>89.081999999999994</v>
      </c>
      <c r="H87">
        <v>0</v>
      </c>
      <c r="I87">
        <f t="shared" si="0"/>
        <v>0</v>
      </c>
      <c r="J87">
        <f t="shared" si="1"/>
        <v>0</v>
      </c>
      <c r="K87">
        <f t="shared" si="2"/>
        <v>0</v>
      </c>
      <c r="L87">
        <f t="shared" si="3"/>
        <v>0</v>
      </c>
      <c r="M87"/>
      <c r="N87">
        <v>0</v>
      </c>
      <c r="O87"/>
      <c r="P87"/>
      <c r="Q87"/>
      <c r="R87"/>
      <c r="S87">
        <f t="shared" si="4"/>
        <v>0</v>
      </c>
      <c r="T87"/>
      <c r="U87"/>
      <c r="V87"/>
      <c r="W87"/>
      <c r="Z87" s="1">
        <f t="shared" si="5"/>
        <v>0</v>
      </c>
    </row>
    <row r="88" spans="1:26" ht="24.95" customHeight="1" x14ac:dyDescent="0.25">
      <c r="A88"/>
      <c r="B88"/>
      <c r="C88" t="s">
        <v>2375</v>
      </c>
      <c r="D88" s="2" t="s">
        <v>2376</v>
      </c>
      <c r="E88" s="2"/>
      <c r="F88" t="s">
        <v>128</v>
      </c>
      <c r="G88">
        <v>77.34</v>
      </c>
      <c r="H88">
        <v>0</v>
      </c>
      <c r="I88">
        <f t="shared" si="0"/>
        <v>0</v>
      </c>
      <c r="J88">
        <f t="shared" si="1"/>
        <v>0</v>
      </c>
      <c r="K88">
        <f t="shared" si="2"/>
        <v>0</v>
      </c>
      <c r="L88">
        <f t="shared" si="3"/>
        <v>0</v>
      </c>
      <c r="M88"/>
      <c r="N88">
        <v>0</v>
      </c>
      <c r="O88"/>
      <c r="P88"/>
      <c r="Q88"/>
      <c r="R88"/>
      <c r="S88">
        <f t="shared" si="4"/>
        <v>0</v>
      </c>
      <c r="T88"/>
      <c r="U88"/>
      <c r="V88"/>
      <c r="W88"/>
      <c r="Z88" s="1">
        <f t="shared" si="5"/>
        <v>0</v>
      </c>
    </row>
    <row r="89" spans="1:26" ht="24.95" customHeight="1" x14ac:dyDescent="0.25">
      <c r="A89"/>
      <c r="B89"/>
      <c r="C89" t="s">
        <v>2377</v>
      </c>
      <c r="D89" s="2" t="s">
        <v>2378</v>
      </c>
      <c r="E89" s="2"/>
      <c r="F89" t="s">
        <v>128</v>
      </c>
      <c r="G89">
        <v>49.49</v>
      </c>
      <c r="H89">
        <v>0</v>
      </c>
      <c r="I89">
        <f t="shared" si="0"/>
        <v>0</v>
      </c>
      <c r="J89">
        <f t="shared" si="1"/>
        <v>0</v>
      </c>
      <c r="K89">
        <f t="shared" si="2"/>
        <v>0</v>
      </c>
      <c r="L89">
        <f t="shared" si="3"/>
        <v>0</v>
      </c>
      <c r="M89"/>
      <c r="N89">
        <v>0</v>
      </c>
      <c r="O89"/>
      <c r="P89"/>
      <c r="Q89"/>
      <c r="R89"/>
      <c r="S89">
        <f t="shared" si="4"/>
        <v>0</v>
      </c>
      <c r="T89"/>
      <c r="U89"/>
      <c r="V89"/>
      <c r="W89"/>
      <c r="Z89" s="1">
        <f t="shared" si="5"/>
        <v>0</v>
      </c>
    </row>
    <row r="90" spans="1:26" ht="24.95" customHeight="1" x14ac:dyDescent="0.25">
      <c r="A90"/>
      <c r="B90"/>
      <c r="C90" t="s">
        <v>2379</v>
      </c>
      <c r="D90" s="2" t="s">
        <v>2380</v>
      </c>
      <c r="E90" s="2"/>
      <c r="F90" t="s">
        <v>149</v>
      </c>
      <c r="G90">
        <v>81.658000000000001</v>
      </c>
      <c r="H90">
        <v>0</v>
      </c>
      <c r="I90">
        <f t="shared" si="0"/>
        <v>0</v>
      </c>
      <c r="J90">
        <f t="shared" si="1"/>
        <v>0</v>
      </c>
      <c r="K90">
        <f t="shared" si="2"/>
        <v>0</v>
      </c>
      <c r="L90">
        <f t="shared" si="3"/>
        <v>0</v>
      </c>
      <c r="M90">
        <f>ROUND(G90*(H90),2)</f>
        <v>0</v>
      </c>
      <c r="N90">
        <v>0</v>
      </c>
      <c r="O90"/>
      <c r="P90">
        <v>1</v>
      </c>
      <c r="Q90"/>
      <c r="R90">
        <v>1</v>
      </c>
      <c r="S90">
        <f t="shared" si="4"/>
        <v>81.658000000000001</v>
      </c>
      <c r="T90"/>
      <c r="U90"/>
      <c r="V90"/>
      <c r="W90"/>
      <c r="Z90" s="1">
        <f t="shared" si="5"/>
        <v>0</v>
      </c>
    </row>
    <row r="91" spans="1:26" x14ac:dyDescent="0.25">
      <c r="A91"/>
      <c r="B91"/>
      <c r="C91">
        <v>1</v>
      </c>
      <c r="D91" s="2" t="s">
        <v>86</v>
      </c>
      <c r="E91" s="2"/>
      <c r="F91"/>
      <c r="G91"/>
      <c r="H91"/>
      <c r="I91">
        <f>ROUND((SUM(I79:I90))/1,2)</f>
        <v>0</v>
      </c>
      <c r="J91"/>
      <c r="K91"/>
      <c r="L91">
        <f>ROUND((SUM(L79:L90))/1,2)</f>
        <v>0</v>
      </c>
      <c r="M91">
        <f>ROUND((SUM(M79:M90))/1,2)</f>
        <v>0</v>
      </c>
      <c r="N91"/>
      <c r="O91"/>
      <c r="P91"/>
      <c r="Q91"/>
      <c r="R91"/>
      <c r="S91">
        <f>ROUND((SUM(S79:S90))/1,2)</f>
        <v>81.77</v>
      </c>
      <c r="T91"/>
      <c r="U91"/>
      <c r="V91">
        <f>ROUND((SUM(V79:V90))/1,2)</f>
        <v>0</v>
      </c>
      <c r="W91"/>
      <c r="X91"/>
      <c r="Y91"/>
      <c r="Z91"/>
    </row>
    <row r="92" spans="1:26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6" x14ac:dyDescent="0.25">
      <c r="A93"/>
      <c r="B93"/>
      <c r="C93">
        <v>2</v>
      </c>
      <c r="D93" s="2" t="s">
        <v>87</v>
      </c>
      <c r="E93" s="2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26" ht="24.95" customHeight="1" x14ac:dyDescent="0.25">
      <c r="A94"/>
      <c r="B94"/>
      <c r="C94" t="s">
        <v>2390</v>
      </c>
      <c r="D94" s="2" t="s">
        <v>2391</v>
      </c>
      <c r="E94" s="2"/>
      <c r="F94" t="s">
        <v>128</v>
      </c>
      <c r="G94">
        <v>0.58799999999999997</v>
      </c>
      <c r="H94">
        <v>0</v>
      </c>
      <c r="I94">
        <f>ROUND(G94*(H94),2)</f>
        <v>0</v>
      </c>
      <c r="J94">
        <f>ROUND(G94*(N94),2)</f>
        <v>0</v>
      </c>
      <c r="K94">
        <f>ROUND(G94*(O94),2)</f>
        <v>0</v>
      </c>
      <c r="L94">
        <f>ROUND(G94*(H94),2)</f>
        <v>0</v>
      </c>
      <c r="M94"/>
      <c r="N94">
        <v>0</v>
      </c>
      <c r="O94"/>
      <c r="P94">
        <v>2.2252800000000001</v>
      </c>
      <c r="Q94"/>
      <c r="R94">
        <v>2.2252800000000001</v>
      </c>
      <c r="S94">
        <f>ROUND(G94*(P94),3)</f>
        <v>1.3080000000000001</v>
      </c>
      <c r="T94"/>
      <c r="U94"/>
      <c r="V94"/>
      <c r="W94"/>
      <c r="Z94" s="1">
        <f>0.058844*POWER(I94,0.952797)</f>
        <v>0</v>
      </c>
    </row>
    <row r="95" spans="1:26" ht="24.95" customHeight="1" x14ac:dyDescent="0.25">
      <c r="A95"/>
      <c r="B95"/>
      <c r="C95" t="s">
        <v>156</v>
      </c>
      <c r="D95" s="2" t="s">
        <v>2392</v>
      </c>
      <c r="E95" s="2"/>
      <c r="F95" t="s">
        <v>125</v>
      </c>
      <c r="G95">
        <v>1.68</v>
      </c>
      <c r="H95">
        <v>0</v>
      </c>
      <c r="I95">
        <f>ROUND(G95*(H95),2)</f>
        <v>0</v>
      </c>
      <c r="J95">
        <f>ROUND(G95*(N95),2)</f>
        <v>0</v>
      </c>
      <c r="K95">
        <f>ROUND(G95*(O95),2)</f>
        <v>0</v>
      </c>
      <c r="L95">
        <f>ROUND(G95*(H95),2)</f>
        <v>0</v>
      </c>
      <c r="M95"/>
      <c r="N95">
        <v>0</v>
      </c>
      <c r="O95"/>
      <c r="P95">
        <v>6.7000000000000002E-4</v>
      </c>
      <c r="Q95"/>
      <c r="R95">
        <v>6.7000000000000002E-4</v>
      </c>
      <c r="S95">
        <f>ROUND(G95*(P95),3)</f>
        <v>1E-3</v>
      </c>
      <c r="T95"/>
      <c r="U95"/>
      <c r="V95"/>
      <c r="W95"/>
      <c r="Z95" s="1">
        <f>0.058844*POWER(I95,0.952797)</f>
        <v>0</v>
      </c>
    </row>
    <row r="96" spans="1:26" ht="24.95" customHeight="1" x14ac:dyDescent="0.25">
      <c r="A96"/>
      <c r="B96"/>
      <c r="C96" t="s">
        <v>158</v>
      </c>
      <c r="D96" s="2" t="s">
        <v>2393</v>
      </c>
      <c r="E96" s="2"/>
      <c r="F96" t="s">
        <v>125</v>
      </c>
      <c r="G96">
        <v>1.68</v>
      </c>
      <c r="H96">
        <v>0</v>
      </c>
      <c r="I96">
        <f>ROUND(G96*(H96),2)</f>
        <v>0</v>
      </c>
      <c r="J96">
        <f>ROUND(G96*(N96),2)</f>
        <v>0</v>
      </c>
      <c r="K96">
        <f>ROUND(G96*(O96),2)</f>
        <v>0</v>
      </c>
      <c r="L96">
        <f>ROUND(G96*(H96),2)</f>
        <v>0</v>
      </c>
      <c r="M96"/>
      <c r="N96">
        <v>0</v>
      </c>
      <c r="O96"/>
      <c r="P96"/>
      <c r="Q96"/>
      <c r="R96"/>
      <c r="S96">
        <f>ROUND(G96*(P96),3)</f>
        <v>0</v>
      </c>
      <c r="T96"/>
      <c r="U96"/>
      <c r="V96"/>
      <c r="W96"/>
      <c r="Z96" s="1">
        <f>0.058844*POWER(I96,0.952797)</f>
        <v>0</v>
      </c>
    </row>
    <row r="97" spans="1:26" ht="24.95" customHeight="1" x14ac:dyDescent="0.25">
      <c r="A97"/>
      <c r="B97"/>
      <c r="C97" t="s">
        <v>160</v>
      </c>
      <c r="D97" s="2" t="s">
        <v>2394</v>
      </c>
      <c r="E97" s="2"/>
      <c r="F97" t="s">
        <v>149</v>
      </c>
      <c r="G97">
        <v>0.11799999999999999</v>
      </c>
      <c r="H97">
        <v>0</v>
      </c>
      <c r="I97">
        <f>ROUND(G97*(H97),2)</f>
        <v>0</v>
      </c>
      <c r="J97">
        <f>ROUND(G97*(N97),2)</f>
        <v>0</v>
      </c>
      <c r="K97">
        <f>ROUND(G97*(O97),2)</f>
        <v>0</v>
      </c>
      <c r="L97">
        <f>ROUND(G97*(H97),2)</f>
        <v>0</v>
      </c>
      <c r="M97"/>
      <c r="N97">
        <v>0</v>
      </c>
      <c r="O97"/>
      <c r="P97">
        <v>1.20296</v>
      </c>
      <c r="Q97"/>
      <c r="R97">
        <v>1.20296</v>
      </c>
      <c r="S97">
        <f>ROUND(G97*(P97),3)</f>
        <v>0.14199999999999999</v>
      </c>
      <c r="T97"/>
      <c r="U97"/>
      <c r="V97"/>
      <c r="W97"/>
      <c r="Z97" s="1">
        <f>0.058844*POWER(I97,0.952797)</f>
        <v>0</v>
      </c>
    </row>
    <row r="98" spans="1:26" x14ac:dyDescent="0.25">
      <c r="A98"/>
      <c r="B98"/>
      <c r="C98">
        <v>2</v>
      </c>
      <c r="D98" s="2" t="s">
        <v>87</v>
      </c>
      <c r="E98" s="2"/>
      <c r="F98"/>
      <c r="G98"/>
      <c r="H98"/>
      <c r="I98">
        <f>ROUND((SUM(I93:I97))/1,2)</f>
        <v>0</v>
      </c>
      <c r="J98"/>
      <c r="K98"/>
      <c r="L98">
        <f>ROUND((SUM(L93:L97))/1,2)</f>
        <v>0</v>
      </c>
      <c r="M98">
        <f>ROUND((SUM(M93:M97))/1,2)</f>
        <v>0</v>
      </c>
      <c r="N98"/>
      <c r="O98"/>
      <c r="P98"/>
      <c r="Q98"/>
      <c r="R98"/>
      <c r="S98">
        <f>ROUND((SUM(S93:S97))/1,2)</f>
        <v>1.45</v>
      </c>
      <c r="T98"/>
      <c r="U98"/>
      <c r="V98">
        <f>ROUND((SUM(V93:V97))/1,2)</f>
        <v>0</v>
      </c>
      <c r="W98"/>
      <c r="X98"/>
      <c r="Y98"/>
      <c r="Z98"/>
    </row>
    <row r="99" spans="1:26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6" x14ac:dyDescent="0.25">
      <c r="A100"/>
      <c r="B100"/>
      <c r="C100">
        <v>4</v>
      </c>
      <c r="D100" s="2" t="s">
        <v>89</v>
      </c>
      <c r="E100" s="2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1:26" ht="24.95" customHeight="1" x14ac:dyDescent="0.25">
      <c r="A101"/>
      <c r="B101"/>
      <c r="C101" t="s">
        <v>2395</v>
      </c>
      <c r="D101" s="2" t="s">
        <v>2396</v>
      </c>
      <c r="E101" s="2"/>
      <c r="F101" t="s">
        <v>128</v>
      </c>
      <c r="G101">
        <v>9.8979999999999997</v>
      </c>
      <c r="H101">
        <v>0</v>
      </c>
      <c r="I101">
        <f>ROUND(G101*(H101),2)</f>
        <v>0</v>
      </c>
      <c r="J101">
        <f>ROUND(G101*(N101),2)</f>
        <v>0</v>
      </c>
      <c r="K101">
        <f>ROUND(G101*(O101),2)</f>
        <v>0</v>
      </c>
      <c r="L101">
        <f>ROUND(G101*(H101),2)</f>
        <v>0</v>
      </c>
      <c r="M101"/>
      <c r="N101">
        <v>0</v>
      </c>
      <c r="O101"/>
      <c r="P101">
        <v>1.8907700000000001</v>
      </c>
      <c r="Q101"/>
      <c r="R101">
        <v>1.8907700000000001</v>
      </c>
      <c r="S101">
        <f>ROUND(G101*(P101),3)</f>
        <v>18.715</v>
      </c>
      <c r="T101"/>
      <c r="U101"/>
      <c r="V101"/>
      <c r="W101"/>
      <c r="Z101" s="1">
        <f>0.058844*POWER(I101,0.952797)</f>
        <v>0</v>
      </c>
    </row>
    <row r="102" spans="1:26" ht="24.95" customHeight="1" x14ac:dyDescent="0.25">
      <c r="A102"/>
      <c r="B102"/>
      <c r="C102" t="s">
        <v>2466</v>
      </c>
      <c r="D102" s="2" t="s">
        <v>2467</v>
      </c>
      <c r="E102" s="2"/>
      <c r="F102" t="s">
        <v>218</v>
      </c>
      <c r="G102">
        <v>2</v>
      </c>
      <c r="H102">
        <v>0</v>
      </c>
      <c r="I102">
        <f>ROUND(G102*(H102),2)</f>
        <v>0</v>
      </c>
      <c r="J102">
        <f>ROUND(G102*(N102),2)</f>
        <v>0</v>
      </c>
      <c r="K102">
        <f>ROUND(G102*(O102),2)</f>
        <v>0</v>
      </c>
      <c r="L102">
        <f>ROUND(G102*(H102),2)</f>
        <v>0</v>
      </c>
      <c r="M102"/>
      <c r="N102">
        <v>0</v>
      </c>
      <c r="O102"/>
      <c r="P102">
        <v>8.838E-2</v>
      </c>
      <c r="Q102"/>
      <c r="R102">
        <v>8.838E-2</v>
      </c>
      <c r="S102">
        <f>ROUND(G102*(P102),3)</f>
        <v>0.17699999999999999</v>
      </c>
      <c r="T102"/>
      <c r="U102"/>
      <c r="V102"/>
      <c r="W102"/>
      <c r="Z102" s="1">
        <f>0.058844*POWER(I102,0.952797)</f>
        <v>0</v>
      </c>
    </row>
    <row r="103" spans="1:26" ht="24.95" customHeight="1" x14ac:dyDescent="0.25">
      <c r="A103"/>
      <c r="B103"/>
      <c r="C103" t="s">
        <v>2468</v>
      </c>
      <c r="D103" s="2" t="s">
        <v>2469</v>
      </c>
      <c r="E103" s="2"/>
      <c r="F103" t="s">
        <v>218</v>
      </c>
      <c r="G103">
        <v>1</v>
      </c>
      <c r="H103">
        <v>0</v>
      </c>
      <c r="I103">
        <f>ROUND(G103*(H103),2)</f>
        <v>0</v>
      </c>
      <c r="J103">
        <f>ROUND(G103*(N103),2)</f>
        <v>0</v>
      </c>
      <c r="K103">
        <f>ROUND(G103*(O103),2)</f>
        <v>0</v>
      </c>
      <c r="L103">
        <f>ROUND(G103*(H103),2)</f>
        <v>0</v>
      </c>
      <c r="M103"/>
      <c r="N103">
        <v>0</v>
      </c>
      <c r="O103"/>
      <c r="P103">
        <v>0.15548000000000001</v>
      </c>
      <c r="Q103"/>
      <c r="R103">
        <v>0.15548000000000001</v>
      </c>
      <c r="S103">
        <f>ROUND(G103*(P103),3)</f>
        <v>0.155</v>
      </c>
      <c r="T103"/>
      <c r="U103"/>
      <c r="V103"/>
      <c r="W103"/>
      <c r="Z103" s="1">
        <f>0.058844*POWER(I103,0.952797)</f>
        <v>0</v>
      </c>
    </row>
    <row r="104" spans="1:26" x14ac:dyDescent="0.25">
      <c r="A104"/>
      <c r="B104"/>
      <c r="C104">
        <v>4</v>
      </c>
      <c r="D104" s="2" t="s">
        <v>89</v>
      </c>
      <c r="E104" s="2"/>
      <c r="F104"/>
      <c r="G104"/>
      <c r="H104"/>
      <c r="I104">
        <f>ROUND((SUM(I100:I103))/1,2)</f>
        <v>0</v>
      </c>
      <c r="J104"/>
      <c r="K104"/>
      <c r="L104">
        <f>ROUND((SUM(L100:L103))/1,2)</f>
        <v>0</v>
      </c>
      <c r="M104">
        <f>ROUND((SUM(M100:M103))/1,2)</f>
        <v>0</v>
      </c>
      <c r="N104"/>
      <c r="O104"/>
      <c r="P104"/>
      <c r="Q104"/>
      <c r="R104"/>
      <c r="S104">
        <f>ROUND((SUM(S100:S103))/1,2)</f>
        <v>19.05</v>
      </c>
      <c r="T104"/>
      <c r="U104"/>
      <c r="V104">
        <f>ROUND((SUM(V100:V103))/1,2)</f>
        <v>0</v>
      </c>
      <c r="W104"/>
      <c r="X104"/>
      <c r="Y104"/>
      <c r="Z104"/>
    </row>
    <row r="105" spans="1:26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6" x14ac:dyDescent="0.25">
      <c r="A106"/>
      <c r="B106"/>
      <c r="C106">
        <v>8</v>
      </c>
      <c r="D106" s="2" t="s">
        <v>755</v>
      </c>
      <c r="E106" s="2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:26" ht="24.95" customHeight="1" x14ac:dyDescent="0.25">
      <c r="A107"/>
      <c r="B107"/>
      <c r="C107" t="s">
        <v>2470</v>
      </c>
      <c r="D107" s="2" t="s">
        <v>2471</v>
      </c>
      <c r="E107" s="2"/>
      <c r="F107" t="s">
        <v>215</v>
      </c>
      <c r="G107">
        <v>99</v>
      </c>
      <c r="H107">
        <v>0</v>
      </c>
      <c r="I107">
        <f t="shared" ref="I107:I121" si="6">ROUND(G107*(H107),2)</f>
        <v>0</v>
      </c>
      <c r="J107">
        <f t="shared" ref="J107:J121" si="7">ROUND(G107*(N107),2)</f>
        <v>0</v>
      </c>
      <c r="K107">
        <f t="shared" ref="K107:K121" si="8">ROUND(G107*(O107),2)</f>
        <v>0</v>
      </c>
      <c r="L107">
        <f t="shared" ref="L107:L121" si="9">ROUND(G107*(H107),2)</f>
        <v>0</v>
      </c>
      <c r="M107"/>
      <c r="N107">
        <v>0</v>
      </c>
      <c r="O107"/>
      <c r="P107">
        <v>1.0000000000000001E-5</v>
      </c>
      <c r="Q107"/>
      <c r="R107">
        <v>1.0000000000000001E-5</v>
      </c>
      <c r="S107">
        <f t="shared" ref="S107:S121" si="10">ROUND(G107*(P107),3)</f>
        <v>1E-3</v>
      </c>
      <c r="T107"/>
      <c r="U107"/>
      <c r="V107"/>
      <c r="W107"/>
      <c r="Z107" s="1">
        <f t="shared" ref="Z107:Z121" si="11">0.058844*POWER(I107,0.952797)</f>
        <v>0</v>
      </c>
    </row>
    <row r="108" spans="1:26" ht="24.95" customHeight="1" x14ac:dyDescent="0.25">
      <c r="A108"/>
      <c r="B108"/>
      <c r="C108" t="s">
        <v>2472</v>
      </c>
      <c r="D108" s="2" t="s">
        <v>2473</v>
      </c>
      <c r="E108" s="2"/>
      <c r="F108" t="s">
        <v>2195</v>
      </c>
      <c r="G108">
        <v>19</v>
      </c>
      <c r="H108">
        <v>0</v>
      </c>
      <c r="I108">
        <f t="shared" si="6"/>
        <v>0</v>
      </c>
      <c r="J108">
        <f t="shared" si="7"/>
        <v>0</v>
      </c>
      <c r="K108">
        <f t="shared" si="8"/>
        <v>0</v>
      </c>
      <c r="L108">
        <f t="shared" si="9"/>
        <v>0</v>
      </c>
      <c r="M108">
        <f>ROUND(G108*(H108),2)</f>
        <v>0</v>
      </c>
      <c r="N108">
        <v>0</v>
      </c>
      <c r="O108"/>
      <c r="P108"/>
      <c r="Q108"/>
      <c r="R108"/>
      <c r="S108">
        <f t="shared" si="10"/>
        <v>0</v>
      </c>
      <c r="T108"/>
      <c r="U108"/>
      <c r="V108"/>
      <c r="W108"/>
      <c r="Z108" s="1">
        <f t="shared" si="11"/>
        <v>0</v>
      </c>
    </row>
    <row r="109" spans="1:26" ht="24.95" customHeight="1" x14ac:dyDescent="0.25">
      <c r="A109"/>
      <c r="B109"/>
      <c r="C109" t="s">
        <v>2474</v>
      </c>
      <c r="D109" s="2" t="s">
        <v>2475</v>
      </c>
      <c r="E109" s="2"/>
      <c r="F109" t="s">
        <v>215</v>
      </c>
      <c r="G109">
        <v>99</v>
      </c>
      <c r="H109">
        <v>0</v>
      </c>
      <c r="I109">
        <f t="shared" si="6"/>
        <v>0</v>
      </c>
      <c r="J109">
        <f t="shared" si="7"/>
        <v>0</v>
      </c>
      <c r="K109">
        <f t="shared" si="8"/>
        <v>0</v>
      </c>
      <c r="L109">
        <f t="shared" si="9"/>
        <v>0</v>
      </c>
      <c r="M109"/>
      <c r="N109">
        <v>0</v>
      </c>
      <c r="O109"/>
      <c r="P109"/>
      <c r="Q109"/>
      <c r="R109"/>
      <c r="S109">
        <f t="shared" si="10"/>
        <v>0</v>
      </c>
      <c r="T109"/>
      <c r="U109"/>
      <c r="V109"/>
      <c r="W109"/>
      <c r="Z109" s="1">
        <f t="shared" si="11"/>
        <v>0</v>
      </c>
    </row>
    <row r="110" spans="1:26" ht="24.95" customHeight="1" x14ac:dyDescent="0.25">
      <c r="A110"/>
      <c r="B110"/>
      <c r="C110" t="s">
        <v>2476</v>
      </c>
      <c r="D110" s="2" t="s">
        <v>2477</v>
      </c>
      <c r="E110" s="2"/>
      <c r="F110" t="s">
        <v>218</v>
      </c>
      <c r="G110">
        <v>2</v>
      </c>
      <c r="H110">
        <v>0</v>
      </c>
      <c r="I110">
        <f t="shared" si="6"/>
        <v>0</v>
      </c>
      <c r="J110">
        <f t="shared" si="7"/>
        <v>0</v>
      </c>
      <c r="K110">
        <f t="shared" si="8"/>
        <v>0</v>
      </c>
      <c r="L110">
        <f t="shared" si="9"/>
        <v>0</v>
      </c>
      <c r="M110"/>
      <c r="N110">
        <v>0</v>
      </c>
      <c r="O110"/>
      <c r="P110">
        <v>5.4999999999999997E-3</v>
      </c>
      <c r="Q110"/>
      <c r="R110">
        <v>5.4999999999999997E-3</v>
      </c>
      <c r="S110">
        <f t="shared" si="10"/>
        <v>1.0999999999999999E-2</v>
      </c>
      <c r="T110"/>
      <c r="U110"/>
      <c r="V110"/>
      <c r="W110"/>
      <c r="Z110" s="1">
        <f t="shared" si="11"/>
        <v>0</v>
      </c>
    </row>
    <row r="111" spans="1:26" ht="24.95" customHeight="1" x14ac:dyDescent="0.25">
      <c r="A111"/>
      <c r="B111"/>
      <c r="C111" t="s">
        <v>2478</v>
      </c>
      <c r="D111" s="2" t="s">
        <v>2479</v>
      </c>
      <c r="E111" s="2"/>
      <c r="F111" t="s">
        <v>218</v>
      </c>
      <c r="G111">
        <v>1</v>
      </c>
      <c r="H111">
        <v>0</v>
      </c>
      <c r="I111">
        <f t="shared" si="6"/>
        <v>0</v>
      </c>
      <c r="J111">
        <f t="shared" si="7"/>
        <v>0</v>
      </c>
      <c r="K111">
        <f t="shared" si="8"/>
        <v>0</v>
      </c>
      <c r="L111">
        <f t="shared" si="9"/>
        <v>0</v>
      </c>
      <c r="M111">
        <f>ROUND(G111*(H111),2)</f>
        <v>0</v>
      </c>
      <c r="N111">
        <v>0</v>
      </c>
      <c r="O111"/>
      <c r="P111"/>
      <c r="Q111"/>
      <c r="R111"/>
      <c r="S111">
        <f t="shared" si="10"/>
        <v>0</v>
      </c>
      <c r="T111"/>
      <c r="U111"/>
      <c r="V111"/>
      <c r="W111"/>
      <c r="Z111" s="1">
        <f t="shared" si="11"/>
        <v>0</v>
      </c>
    </row>
    <row r="112" spans="1:26" ht="24.95" customHeight="1" x14ac:dyDescent="0.25">
      <c r="A112"/>
      <c r="B112"/>
      <c r="C112" t="s">
        <v>2480</v>
      </c>
      <c r="D112" s="2" t="s">
        <v>2481</v>
      </c>
      <c r="E112" s="2"/>
      <c r="F112" t="s">
        <v>218</v>
      </c>
      <c r="G112">
        <v>4</v>
      </c>
      <c r="H112">
        <v>0</v>
      </c>
      <c r="I112">
        <f t="shared" si="6"/>
        <v>0</v>
      </c>
      <c r="J112">
        <f t="shared" si="7"/>
        <v>0</v>
      </c>
      <c r="K112">
        <f t="shared" si="8"/>
        <v>0</v>
      </c>
      <c r="L112">
        <f t="shared" si="9"/>
        <v>0</v>
      </c>
      <c r="M112">
        <f>ROUND(G112*(H112),2)</f>
        <v>0</v>
      </c>
      <c r="N112">
        <v>0</v>
      </c>
      <c r="O112"/>
      <c r="P112"/>
      <c r="Q112"/>
      <c r="R112"/>
      <c r="S112">
        <f t="shared" si="10"/>
        <v>0</v>
      </c>
      <c r="T112"/>
      <c r="U112"/>
      <c r="V112"/>
      <c r="W112"/>
      <c r="Z112" s="1">
        <f t="shared" si="11"/>
        <v>0</v>
      </c>
    </row>
    <row r="113" spans="1:26" ht="24.95" customHeight="1" x14ac:dyDescent="0.25">
      <c r="A113"/>
      <c r="B113"/>
      <c r="C113" t="s">
        <v>2482</v>
      </c>
      <c r="D113" s="2" t="s">
        <v>2483</v>
      </c>
      <c r="E113" s="2"/>
      <c r="F113" t="s">
        <v>218</v>
      </c>
      <c r="G113">
        <v>1</v>
      </c>
      <c r="H113">
        <v>0</v>
      </c>
      <c r="I113">
        <f t="shared" si="6"/>
        <v>0</v>
      </c>
      <c r="J113">
        <f t="shared" si="7"/>
        <v>0</v>
      </c>
      <c r="K113">
        <f t="shared" si="8"/>
        <v>0</v>
      </c>
      <c r="L113">
        <f t="shared" si="9"/>
        <v>0</v>
      </c>
      <c r="M113">
        <f>ROUND(G113*(H113),2)</f>
        <v>0</v>
      </c>
      <c r="N113">
        <v>0</v>
      </c>
      <c r="O113"/>
      <c r="P113"/>
      <c r="Q113"/>
      <c r="R113"/>
      <c r="S113">
        <f t="shared" si="10"/>
        <v>0</v>
      </c>
      <c r="T113"/>
      <c r="U113"/>
      <c r="V113"/>
      <c r="W113"/>
      <c r="Z113" s="1">
        <f t="shared" si="11"/>
        <v>0</v>
      </c>
    </row>
    <row r="114" spans="1:26" ht="35.1" customHeight="1" x14ac:dyDescent="0.25">
      <c r="A114"/>
      <c r="B114"/>
      <c r="C114" t="s">
        <v>2484</v>
      </c>
      <c r="D114" s="2" t="s">
        <v>2485</v>
      </c>
      <c r="E114" s="2"/>
      <c r="F114" t="s">
        <v>402</v>
      </c>
      <c r="G114">
        <v>1</v>
      </c>
      <c r="H114">
        <v>0</v>
      </c>
      <c r="I114">
        <f t="shared" si="6"/>
        <v>0</v>
      </c>
      <c r="J114">
        <f t="shared" si="7"/>
        <v>0</v>
      </c>
      <c r="K114">
        <f t="shared" si="8"/>
        <v>0</v>
      </c>
      <c r="L114">
        <f t="shared" si="9"/>
        <v>0</v>
      </c>
      <c r="M114">
        <f>ROUND(G114*(H114),2)</f>
        <v>0</v>
      </c>
      <c r="N114">
        <v>0</v>
      </c>
      <c r="O114"/>
      <c r="P114"/>
      <c r="Q114"/>
      <c r="R114"/>
      <c r="S114">
        <f t="shared" si="10"/>
        <v>0</v>
      </c>
      <c r="T114"/>
      <c r="U114"/>
      <c r="V114"/>
      <c r="W114"/>
      <c r="Z114" s="1">
        <f t="shared" si="11"/>
        <v>0</v>
      </c>
    </row>
    <row r="115" spans="1:26" ht="24.95" customHeight="1" x14ac:dyDescent="0.25">
      <c r="A115"/>
      <c r="B115"/>
      <c r="C115" t="s">
        <v>2486</v>
      </c>
      <c r="D115" s="2" t="s">
        <v>2487</v>
      </c>
      <c r="E115" s="2"/>
      <c r="F115" t="s">
        <v>218</v>
      </c>
      <c r="G115">
        <v>5</v>
      </c>
      <c r="H115">
        <v>0</v>
      </c>
      <c r="I115">
        <f t="shared" si="6"/>
        <v>0</v>
      </c>
      <c r="J115">
        <f t="shared" si="7"/>
        <v>0</v>
      </c>
      <c r="K115">
        <f t="shared" si="8"/>
        <v>0</v>
      </c>
      <c r="L115">
        <f t="shared" si="9"/>
        <v>0</v>
      </c>
      <c r="M115"/>
      <c r="N115">
        <v>0</v>
      </c>
      <c r="O115"/>
      <c r="P115"/>
      <c r="Q115"/>
      <c r="R115"/>
      <c r="S115">
        <f t="shared" si="10"/>
        <v>0</v>
      </c>
      <c r="T115"/>
      <c r="U115"/>
      <c r="V115"/>
      <c r="W115"/>
      <c r="Z115" s="1">
        <f t="shared" si="11"/>
        <v>0</v>
      </c>
    </row>
    <row r="116" spans="1:26" ht="35.1" customHeight="1" x14ac:dyDescent="0.25">
      <c r="A116"/>
      <c r="B116"/>
      <c r="C116" t="s">
        <v>2488</v>
      </c>
      <c r="D116" s="2" t="s">
        <v>2489</v>
      </c>
      <c r="E116" s="2"/>
      <c r="F116" t="s">
        <v>218</v>
      </c>
      <c r="G116">
        <v>5</v>
      </c>
      <c r="H116">
        <v>0</v>
      </c>
      <c r="I116">
        <f t="shared" si="6"/>
        <v>0</v>
      </c>
      <c r="J116">
        <f t="shared" si="7"/>
        <v>0</v>
      </c>
      <c r="K116">
        <f t="shared" si="8"/>
        <v>0</v>
      </c>
      <c r="L116">
        <f t="shared" si="9"/>
        <v>0</v>
      </c>
      <c r="M116">
        <f>ROUND(G116*(H116),2)</f>
        <v>0</v>
      </c>
      <c r="N116">
        <v>0</v>
      </c>
      <c r="O116"/>
      <c r="P116">
        <v>4.5850000000000002E-2</v>
      </c>
      <c r="Q116"/>
      <c r="R116">
        <v>4.5850000000000002E-2</v>
      </c>
      <c r="S116">
        <f t="shared" si="10"/>
        <v>0.22900000000000001</v>
      </c>
      <c r="T116"/>
      <c r="U116"/>
      <c r="V116"/>
      <c r="W116"/>
      <c r="Z116" s="1">
        <f t="shared" si="11"/>
        <v>0</v>
      </c>
    </row>
    <row r="117" spans="1:26" ht="24.95" customHeight="1" x14ac:dyDescent="0.25">
      <c r="A117"/>
      <c r="B117"/>
      <c r="C117" t="s">
        <v>2490</v>
      </c>
      <c r="D117" s="2" t="s">
        <v>2491</v>
      </c>
      <c r="E117" s="2"/>
      <c r="F117" t="s">
        <v>218</v>
      </c>
      <c r="G117">
        <v>5</v>
      </c>
      <c r="H117">
        <v>0</v>
      </c>
      <c r="I117">
        <f t="shared" si="6"/>
        <v>0</v>
      </c>
      <c r="J117">
        <f t="shared" si="7"/>
        <v>0</v>
      </c>
      <c r="K117">
        <f t="shared" si="8"/>
        <v>0</v>
      </c>
      <c r="L117">
        <f t="shared" si="9"/>
        <v>0</v>
      </c>
      <c r="M117">
        <f>ROUND(G117*(H117),2)</f>
        <v>0</v>
      </c>
      <c r="N117">
        <v>0</v>
      </c>
      <c r="O117"/>
      <c r="P117">
        <v>1.26E-2</v>
      </c>
      <c r="Q117"/>
      <c r="R117">
        <v>1.26E-2</v>
      </c>
      <c r="S117">
        <f t="shared" si="10"/>
        <v>6.3E-2</v>
      </c>
      <c r="T117"/>
      <c r="U117"/>
      <c r="V117"/>
      <c r="W117"/>
      <c r="Z117" s="1">
        <f t="shared" si="11"/>
        <v>0</v>
      </c>
    </row>
    <row r="118" spans="1:26" ht="24.95" customHeight="1" x14ac:dyDescent="0.25">
      <c r="A118"/>
      <c r="B118"/>
      <c r="C118" t="s">
        <v>2492</v>
      </c>
      <c r="D118" s="2" t="s">
        <v>2493</v>
      </c>
      <c r="E118" s="2"/>
      <c r="F118" t="s">
        <v>218</v>
      </c>
      <c r="G118">
        <v>5</v>
      </c>
      <c r="H118">
        <v>0</v>
      </c>
      <c r="I118">
        <f t="shared" si="6"/>
        <v>0</v>
      </c>
      <c r="J118">
        <f t="shared" si="7"/>
        <v>0</v>
      </c>
      <c r="K118">
        <f t="shared" si="8"/>
        <v>0</v>
      </c>
      <c r="L118">
        <f t="shared" si="9"/>
        <v>0</v>
      </c>
      <c r="M118">
        <f>ROUND(G118*(H118),2)</f>
        <v>0</v>
      </c>
      <c r="N118">
        <v>0</v>
      </c>
      <c r="O118"/>
      <c r="P118"/>
      <c r="Q118"/>
      <c r="R118"/>
      <c r="S118">
        <f t="shared" si="10"/>
        <v>0</v>
      </c>
      <c r="T118"/>
      <c r="U118"/>
      <c r="V118"/>
      <c r="W118"/>
      <c r="Z118" s="1">
        <f t="shared" si="11"/>
        <v>0</v>
      </c>
    </row>
    <row r="119" spans="1:26" ht="24.95" customHeight="1" x14ac:dyDescent="0.25">
      <c r="A119"/>
      <c r="B119"/>
      <c r="C119" t="s">
        <v>2494</v>
      </c>
      <c r="D119" s="2" t="s">
        <v>2495</v>
      </c>
      <c r="E119" s="2"/>
      <c r="F119" t="s">
        <v>218</v>
      </c>
      <c r="G119">
        <v>2</v>
      </c>
      <c r="H119">
        <v>0</v>
      </c>
      <c r="I119">
        <f t="shared" si="6"/>
        <v>0</v>
      </c>
      <c r="J119">
        <f t="shared" si="7"/>
        <v>0</v>
      </c>
      <c r="K119">
        <f t="shared" si="8"/>
        <v>0</v>
      </c>
      <c r="L119">
        <f t="shared" si="9"/>
        <v>0</v>
      </c>
      <c r="M119"/>
      <c r="N119">
        <v>0</v>
      </c>
      <c r="O119"/>
      <c r="P119">
        <v>6.3400000000000001E-3</v>
      </c>
      <c r="Q119"/>
      <c r="R119">
        <v>6.3400000000000001E-3</v>
      </c>
      <c r="S119">
        <f t="shared" si="10"/>
        <v>1.2999999999999999E-2</v>
      </c>
      <c r="T119"/>
      <c r="U119"/>
      <c r="V119"/>
      <c r="W119"/>
      <c r="Z119" s="1">
        <f t="shared" si="11"/>
        <v>0</v>
      </c>
    </row>
    <row r="120" spans="1:26" ht="24.95" customHeight="1" x14ac:dyDescent="0.25">
      <c r="A120"/>
      <c r="B120"/>
      <c r="C120" t="s">
        <v>2496</v>
      </c>
      <c r="D120" s="2" t="s">
        <v>2497</v>
      </c>
      <c r="E120" s="2"/>
      <c r="F120" t="s">
        <v>218</v>
      </c>
      <c r="G120">
        <v>1</v>
      </c>
      <c r="H120">
        <v>0</v>
      </c>
      <c r="I120">
        <f t="shared" si="6"/>
        <v>0</v>
      </c>
      <c r="J120">
        <f t="shared" si="7"/>
        <v>0</v>
      </c>
      <c r="K120">
        <f t="shared" si="8"/>
        <v>0</v>
      </c>
      <c r="L120">
        <f t="shared" si="9"/>
        <v>0</v>
      </c>
      <c r="M120">
        <f>ROUND(G120*(H120),2)</f>
        <v>0</v>
      </c>
      <c r="N120">
        <v>0</v>
      </c>
      <c r="O120"/>
      <c r="P120">
        <v>0.14000000000000001</v>
      </c>
      <c r="Q120"/>
      <c r="R120">
        <v>0.14000000000000001</v>
      </c>
      <c r="S120">
        <f t="shared" si="10"/>
        <v>0.14000000000000001</v>
      </c>
      <c r="T120"/>
      <c r="U120"/>
      <c r="V120"/>
      <c r="W120"/>
      <c r="Z120" s="1">
        <f t="shared" si="11"/>
        <v>0</v>
      </c>
    </row>
    <row r="121" spans="1:26" ht="24.95" customHeight="1" x14ac:dyDescent="0.25">
      <c r="A121"/>
      <c r="B121"/>
      <c r="C121" t="s">
        <v>2498</v>
      </c>
      <c r="D121" s="2" t="s">
        <v>2499</v>
      </c>
      <c r="E121" s="2"/>
      <c r="F121" t="s">
        <v>215</v>
      </c>
      <c r="G121">
        <v>99</v>
      </c>
      <c r="H121">
        <v>0</v>
      </c>
      <c r="I121">
        <f t="shared" si="6"/>
        <v>0</v>
      </c>
      <c r="J121">
        <f t="shared" si="7"/>
        <v>0</v>
      </c>
      <c r="K121">
        <f t="shared" si="8"/>
        <v>0</v>
      </c>
      <c r="L121">
        <f t="shared" si="9"/>
        <v>0</v>
      </c>
      <c r="M121"/>
      <c r="N121">
        <v>0</v>
      </c>
      <c r="O121"/>
      <c r="P121"/>
      <c r="Q121"/>
      <c r="R121"/>
      <c r="S121">
        <f t="shared" si="10"/>
        <v>0</v>
      </c>
      <c r="T121"/>
      <c r="U121"/>
      <c r="V121"/>
      <c r="W121"/>
      <c r="Z121" s="1">
        <f t="shared" si="11"/>
        <v>0</v>
      </c>
    </row>
    <row r="122" spans="1:26" x14ac:dyDescent="0.25">
      <c r="A122"/>
      <c r="B122"/>
      <c r="C122">
        <v>8</v>
      </c>
      <c r="D122" s="2" t="s">
        <v>755</v>
      </c>
      <c r="E122" s="2"/>
      <c r="F122"/>
      <c r="G122"/>
      <c r="H122"/>
      <c r="I122">
        <f>ROUND((SUM(I106:I121))/1,2)</f>
        <v>0</v>
      </c>
      <c r="J122"/>
      <c r="K122"/>
      <c r="L122">
        <f>ROUND((SUM(L106:L121))/1,2)</f>
        <v>0</v>
      </c>
      <c r="M122">
        <f>ROUND((SUM(M106:M121))/1,2)</f>
        <v>0</v>
      </c>
      <c r="N122"/>
      <c r="O122"/>
      <c r="P122"/>
      <c r="Q122"/>
      <c r="R122"/>
      <c r="S122">
        <f>ROUND((SUM(S106:S121))/1,2)</f>
        <v>0.46</v>
      </c>
      <c r="T122"/>
      <c r="U122"/>
      <c r="V122">
        <f>ROUND((SUM(V106:V121))/1,2)</f>
        <v>0</v>
      </c>
      <c r="W122"/>
      <c r="X122"/>
      <c r="Y122"/>
      <c r="Z122"/>
    </row>
    <row r="123" spans="1:26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6" x14ac:dyDescent="0.25">
      <c r="A124"/>
      <c r="B124"/>
      <c r="C124">
        <v>99</v>
      </c>
      <c r="D124" s="2" t="s">
        <v>92</v>
      </c>
      <c r="E124" s="2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</row>
    <row r="125" spans="1:26" ht="24.95" customHeight="1" x14ac:dyDescent="0.25">
      <c r="A125"/>
      <c r="B125"/>
      <c r="C125" t="s">
        <v>2439</v>
      </c>
      <c r="D125" s="2" t="s">
        <v>2440</v>
      </c>
      <c r="E125" s="2"/>
      <c r="F125" t="s">
        <v>149</v>
      </c>
      <c r="G125">
        <v>102.72660798</v>
      </c>
      <c r="H125">
        <v>0</v>
      </c>
      <c r="I125">
        <f>ROUND(G125*(H125),2)</f>
        <v>0</v>
      </c>
      <c r="J125">
        <f>ROUND(G125*(N125),2)</f>
        <v>0</v>
      </c>
      <c r="K125">
        <f>ROUND(G125*(O125),2)</f>
        <v>0</v>
      </c>
      <c r="L125">
        <f>ROUND(G125*(H125),2)</f>
        <v>0</v>
      </c>
      <c r="M125"/>
      <c r="N125">
        <v>0</v>
      </c>
      <c r="O125"/>
      <c r="P125"/>
      <c r="Q125"/>
      <c r="R125"/>
      <c r="S125">
        <f>ROUND(G125*(P125),3)</f>
        <v>0</v>
      </c>
      <c r="T125"/>
      <c r="U125"/>
      <c r="V125"/>
      <c r="W125"/>
      <c r="Z125" s="1">
        <f>0.058844*POWER(I125,0.952797)</f>
        <v>0</v>
      </c>
    </row>
    <row r="126" spans="1:26" x14ac:dyDescent="0.25">
      <c r="A126"/>
      <c r="B126"/>
      <c r="C126">
        <v>99</v>
      </c>
      <c r="D126" s="2" t="s">
        <v>92</v>
      </c>
      <c r="E126" s="2"/>
      <c r="F126"/>
      <c r="G126"/>
      <c r="H126"/>
      <c r="I126">
        <f>ROUND((SUM(I124:I125))/1,2)</f>
        <v>0</v>
      </c>
      <c r="J126"/>
      <c r="K126"/>
      <c r="L126">
        <f>ROUND((SUM(L124:L125))/1,2)</f>
        <v>0</v>
      </c>
      <c r="M126">
        <f>ROUND((SUM(M124:M125))/1,2)</f>
        <v>0</v>
      </c>
      <c r="N126"/>
      <c r="O126"/>
      <c r="P126"/>
      <c r="Q126"/>
      <c r="R126"/>
      <c r="S126">
        <f>ROUND((SUM(S124:S125))/1,2)</f>
        <v>0</v>
      </c>
      <c r="T126"/>
      <c r="U126"/>
      <c r="V126">
        <f>ROUND((SUM(V124:V125))/1,2)</f>
        <v>0</v>
      </c>
      <c r="W126"/>
    </row>
    <row r="127" spans="1:26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6" x14ac:dyDescent="0.25">
      <c r="A128"/>
      <c r="B128"/>
      <c r="C128"/>
      <c r="D128" s="2" t="s">
        <v>85</v>
      </c>
      <c r="E128" s="2"/>
      <c r="F128"/>
      <c r="G128"/>
      <c r="H128"/>
      <c r="I128">
        <f>ROUND((SUM(I78:I127))/2,2)</f>
        <v>0</v>
      </c>
      <c r="J128"/>
      <c r="K128"/>
      <c r="L128">
        <f>ROUND((SUM(L78:L127))/2,2)</f>
        <v>0</v>
      </c>
      <c r="M128">
        <f>ROUND((SUM(M78:M127))/2,2)</f>
        <v>0</v>
      </c>
      <c r="N128"/>
      <c r="O128"/>
      <c r="P128"/>
      <c r="Q128"/>
      <c r="R128"/>
      <c r="S128">
        <f>ROUND((SUM(S78:S127))/2,2)</f>
        <v>102.73</v>
      </c>
      <c r="T128"/>
      <c r="U128"/>
      <c r="V128">
        <f>ROUND((SUM(V78:V127))/2,2)</f>
        <v>0</v>
      </c>
      <c r="W128"/>
    </row>
    <row r="129" spans="1:26" x14ac:dyDescent="0.25">
      <c r="A129"/>
      <c r="B129"/>
      <c r="C129"/>
      <c r="D129" s="2" t="s">
        <v>107</v>
      </c>
      <c r="E129" s="2"/>
      <c r="F129"/>
      <c r="G129"/>
      <c r="H129"/>
      <c r="I129">
        <f>ROUND((SUM(I78:I128))/3,2)</f>
        <v>0</v>
      </c>
      <c r="J129"/>
      <c r="K129">
        <f>ROUND((SUM(K78:K128))/3,2)</f>
        <v>0</v>
      </c>
      <c r="L129">
        <f>ROUND((SUM(L78:L128))/3,2)</f>
        <v>0</v>
      </c>
      <c r="M129">
        <f>ROUND((SUM(M78:M128))/3,2)</f>
        <v>0</v>
      </c>
      <c r="N129"/>
      <c r="O129"/>
      <c r="P129"/>
      <c r="Q129"/>
      <c r="R129"/>
      <c r="S129">
        <f>ROUND((SUM(S78:S128))/3,2)</f>
        <v>102.73</v>
      </c>
      <c r="T129"/>
      <c r="U129"/>
      <c r="V129">
        <f>ROUND((SUM(V78:V128))/3,2)</f>
        <v>0</v>
      </c>
      <c r="W129"/>
      <c r="Z129" s="1">
        <f>(SUM(Z78:Z128))</f>
        <v>0</v>
      </c>
    </row>
  </sheetData>
  <mergeCells count="95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6:E46"/>
    <mergeCell ref="B47:E47"/>
    <mergeCell ref="B48:E48"/>
    <mergeCell ref="F46:H46"/>
    <mergeCell ref="F47:H47"/>
    <mergeCell ref="F48:H48"/>
    <mergeCell ref="D81:E81"/>
    <mergeCell ref="B61:D61"/>
    <mergeCell ref="B63:D63"/>
    <mergeCell ref="B67:V67"/>
    <mergeCell ref="H1:I1"/>
    <mergeCell ref="B69:E69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71:E71"/>
    <mergeCell ref="I69:P69"/>
    <mergeCell ref="D78:E78"/>
    <mergeCell ref="D79:E79"/>
    <mergeCell ref="D80:E80"/>
    <mergeCell ref="D94:E94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3:E93"/>
    <mergeCell ref="D108:E108"/>
    <mergeCell ref="D95:E95"/>
    <mergeCell ref="D96:E96"/>
    <mergeCell ref="D97:E97"/>
    <mergeCell ref="D98:E98"/>
    <mergeCell ref="D100:E100"/>
    <mergeCell ref="D101:E101"/>
    <mergeCell ref="D102:E102"/>
    <mergeCell ref="D103:E103"/>
    <mergeCell ref="D104:E104"/>
    <mergeCell ref="D106:E106"/>
    <mergeCell ref="D107:E107"/>
    <mergeCell ref="D120:E120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9:E129"/>
    <mergeCell ref="D121:E121"/>
    <mergeCell ref="D122:E122"/>
    <mergeCell ref="D124:E124"/>
    <mergeCell ref="D125:E125"/>
    <mergeCell ref="D126:E126"/>
    <mergeCell ref="D128:E128"/>
  </mergeCells>
  <hyperlinks>
    <hyperlink ref="B1:C1" location="A2:A2" tooltip="Klikni na prechod ku Kryciemu listu..." display="Krycí list rozpočtu" xr:uid="{00000000-0004-0000-1200-000000000000}"/>
    <hyperlink ref="E1:F1" location="A54:A54" tooltip="Klikni na prechod ku rekapitulácii..." display="Rekapitulácia rozpočtu" xr:uid="{00000000-0004-0000-1200-000001000000}"/>
    <hyperlink ref="H1:I1" location="B77:B77" tooltip="Klikni na prechod ku Rozpočet..." display="Rozpočet" xr:uid="{00000000-0004-0000-1200-0000020000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ZŠ Medzilaborecká 112020 korekcie / SO 07 - Splašková kanalizácia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94"/>
  <sheetViews>
    <sheetView workbookViewId="0">
      <pane ySplit="1" topLeftCell="A155" activePane="bottomLeft" state="frozen"/>
      <selection pane="bottomLeft" activeCell="A97" sqref="A97:XFD97"/>
    </sheetView>
  </sheetViews>
  <sheetFormatPr defaultColWidth="0" defaultRowHeight="15" x14ac:dyDescent="0.25"/>
  <cols>
    <col min="1" max="1" width="1.7109375" style="1" customWidth="1"/>
    <col min="2" max="2" width="4.7109375" style="1" customWidth="1"/>
    <col min="3" max="3" width="12.7109375" style="1" customWidth="1"/>
    <col min="4" max="5" width="22.7109375" style="1" customWidth="1"/>
    <col min="6" max="7" width="9.7109375" style="1" customWidth="1"/>
    <col min="8" max="9" width="12.7109375" style="1" customWidth="1"/>
    <col min="10" max="10" width="10.7109375" style="1" hidden="1" customWidth="1"/>
    <col min="11" max="15" width="0" style="1" hidden="1" customWidth="1"/>
    <col min="16" max="16" width="9.7109375" style="1" customWidth="1"/>
    <col min="17" max="18" width="0" style="1" hidden="1" customWidth="1"/>
    <col min="19" max="19" width="7.7109375" style="1" customWidth="1"/>
    <col min="20" max="21" width="0" style="1" hidden="1" customWidth="1"/>
    <col min="22" max="22" width="7.7109375" style="1" customWidth="1"/>
    <col min="23" max="23" width="2.7109375" style="1" customWidth="1"/>
    <col min="24" max="26" width="0" style="1" hidden="1" customWidth="1"/>
    <col min="27" max="27" width="9.140625" style="1" hidden="1" customWidth="1"/>
  </cols>
  <sheetData>
    <row r="1" spans="1:23" ht="35.1" customHeight="1" x14ac:dyDescent="0.25">
      <c r="A1"/>
      <c r="B1" s="2" t="s">
        <v>36</v>
      </c>
      <c r="C1" s="2"/>
      <c r="D1"/>
      <c r="E1" s="2" t="s">
        <v>0</v>
      </c>
      <c r="F1" s="2"/>
      <c r="G1"/>
      <c r="H1" s="2" t="s">
        <v>108</v>
      </c>
      <c r="I1" s="2"/>
      <c r="J1"/>
      <c r="K1"/>
      <c r="L1"/>
      <c r="M1"/>
      <c r="N1"/>
      <c r="O1"/>
      <c r="P1"/>
      <c r="Q1"/>
      <c r="R1"/>
      <c r="S1"/>
      <c r="T1"/>
      <c r="U1"/>
      <c r="V1"/>
      <c r="W1">
        <v>30.126000000000001</v>
      </c>
    </row>
    <row r="2" spans="1:23" ht="35.1" customHeight="1" x14ac:dyDescent="0.25">
      <c r="A2"/>
      <c r="B2" s="2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</row>
    <row r="3" spans="1:23" ht="18" customHeight="1" x14ac:dyDescent="0.25">
      <c r="A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/>
    </row>
    <row r="4" spans="1:23" ht="18" customHeight="1" x14ac:dyDescent="0.25">
      <c r="A4"/>
      <c r="B4" t="s">
        <v>37</v>
      </c>
      <c r="C4"/>
      <c r="D4"/>
      <c r="E4"/>
      <c r="F4" t="s">
        <v>39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8" customHeight="1" x14ac:dyDescent="0.25">
      <c r="A5"/>
      <c r="B5" t="s">
        <v>38</v>
      </c>
      <c r="C5"/>
      <c r="D5"/>
      <c r="E5"/>
      <c r="F5" t="s">
        <v>40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8" customHeight="1" x14ac:dyDescent="0.25">
      <c r="A6"/>
      <c r="B6" t="s">
        <v>41</v>
      </c>
      <c r="C6"/>
      <c r="D6" t="s">
        <v>42</v>
      </c>
      <c r="E6"/>
      <c r="F6" t="s">
        <v>43</v>
      </c>
      <c r="G6" t="s">
        <v>44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20.100000000000001" customHeight="1" x14ac:dyDescent="0.25">
      <c r="A7"/>
      <c r="B7" s="2" t="s">
        <v>45</v>
      </c>
      <c r="C7" s="2"/>
      <c r="D7" s="2"/>
      <c r="E7" s="2"/>
      <c r="F7" s="2"/>
      <c r="G7" s="2"/>
      <c r="H7" s="2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8" customHeight="1" x14ac:dyDescent="0.25">
      <c r="A8"/>
      <c r="B8" t="s">
        <v>48</v>
      </c>
      <c r="C8"/>
      <c r="D8"/>
      <c r="E8"/>
      <c r="F8" t="s">
        <v>49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20.100000000000001" customHeight="1" x14ac:dyDescent="0.25">
      <c r="A9"/>
      <c r="B9" s="2" t="s">
        <v>46</v>
      </c>
      <c r="C9" s="2"/>
      <c r="D9" s="2"/>
      <c r="E9" s="2"/>
      <c r="F9" s="2"/>
      <c r="G9" s="2"/>
      <c r="H9" s="2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8" customHeight="1" x14ac:dyDescent="0.25">
      <c r="A10"/>
      <c r="B10" t="s">
        <v>51</v>
      </c>
      <c r="C10"/>
      <c r="D10"/>
      <c r="E10"/>
      <c r="F10" t="s">
        <v>52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0.100000000000001" customHeight="1" x14ac:dyDescent="0.25">
      <c r="A11"/>
      <c r="B11" s="2" t="s">
        <v>47</v>
      </c>
      <c r="C11" s="2"/>
      <c r="D11" s="2"/>
      <c r="E11" s="2"/>
      <c r="F11" s="2"/>
      <c r="G11" s="2"/>
      <c r="H11" s="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8" customHeight="1" x14ac:dyDescent="0.25">
      <c r="A12"/>
      <c r="B12" t="s">
        <v>50</v>
      </c>
      <c r="C12"/>
      <c r="D12"/>
      <c r="E12"/>
      <c r="F12" t="s">
        <v>49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8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8" customHeight="1" x14ac:dyDescent="0.25">
      <c r="A14"/>
      <c r="B14" t="s">
        <v>6</v>
      </c>
      <c r="C14" t="s">
        <v>74</v>
      </c>
      <c r="D14" t="s">
        <v>75</v>
      </c>
      <c r="E14" t="s">
        <v>76</v>
      </c>
      <c r="F14" s="2" t="s">
        <v>58</v>
      </c>
      <c r="G14" s="2"/>
      <c r="H14" s="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8" customHeight="1" x14ac:dyDescent="0.25">
      <c r="A15"/>
      <c r="B15" t="s">
        <v>53</v>
      </c>
      <c r="C15">
        <f>'SO 7363'!E63</f>
        <v>0</v>
      </c>
      <c r="D15">
        <f>'SO 7363'!F63</f>
        <v>0</v>
      </c>
      <c r="E15">
        <f>'SO 7363'!G63</f>
        <v>0</v>
      </c>
      <c r="F15" s="2" t="s">
        <v>59</v>
      </c>
      <c r="G15" s="2"/>
      <c r="H15" s="2"/>
      <c r="I15"/>
      <c r="J15"/>
      <c r="K15"/>
      <c r="L15"/>
      <c r="M15"/>
      <c r="N15"/>
      <c r="O15"/>
      <c r="P15">
        <v>0</v>
      </c>
      <c r="Q15"/>
      <c r="R15"/>
      <c r="S15"/>
      <c r="T15"/>
      <c r="U15"/>
      <c r="V15"/>
      <c r="W15"/>
    </row>
    <row r="16" spans="1:23" ht="18" customHeight="1" x14ac:dyDescent="0.25">
      <c r="A16"/>
      <c r="B16" t="s">
        <v>54</v>
      </c>
      <c r="C16">
        <f>'SO 7363'!E77</f>
        <v>0</v>
      </c>
      <c r="D16">
        <f>'SO 7363'!F77</f>
        <v>0</v>
      </c>
      <c r="E16">
        <f>'SO 7363'!G77</f>
        <v>0</v>
      </c>
      <c r="F16" s="2" t="s">
        <v>60</v>
      </c>
      <c r="G16" s="2"/>
      <c r="H16" s="2"/>
      <c r="I16"/>
      <c r="J16"/>
      <c r="K16"/>
      <c r="L16"/>
      <c r="M16"/>
      <c r="N16"/>
      <c r="O16"/>
      <c r="P16">
        <f>(SUM(Z98:Z293))</f>
        <v>0</v>
      </c>
      <c r="Q16"/>
      <c r="R16"/>
      <c r="S16"/>
      <c r="T16"/>
      <c r="U16"/>
      <c r="V16"/>
      <c r="W16"/>
    </row>
    <row r="17" spans="1:26" ht="18" customHeight="1" x14ac:dyDescent="0.25">
      <c r="A17"/>
      <c r="B17" t="s">
        <v>55</v>
      </c>
      <c r="C17">
        <f>'SO 7363'!E81</f>
        <v>0</v>
      </c>
      <c r="D17">
        <f>'SO 7363'!F81</f>
        <v>0</v>
      </c>
      <c r="E17">
        <f>'SO 7363'!G81</f>
        <v>0</v>
      </c>
      <c r="F17" s="2" t="s">
        <v>61</v>
      </c>
      <c r="G17" s="2"/>
      <c r="H17" s="2"/>
      <c r="I17"/>
      <c r="J17"/>
      <c r="K17"/>
      <c r="L17"/>
      <c r="M17"/>
      <c r="N17"/>
      <c r="O17"/>
      <c r="P17">
        <v>0</v>
      </c>
      <c r="Q17"/>
      <c r="R17"/>
      <c r="S17"/>
      <c r="T17"/>
      <c r="U17"/>
      <c r="V17"/>
      <c r="W17"/>
    </row>
    <row r="18" spans="1:26" ht="18" customHeight="1" x14ac:dyDescent="0.25">
      <c r="A18"/>
      <c r="B18" t="s">
        <v>56</v>
      </c>
      <c r="C18"/>
      <c r="D18"/>
      <c r="E18"/>
      <c r="F18" s="2"/>
      <c r="G18" s="2"/>
      <c r="H18" s="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6" ht="18" customHeight="1" x14ac:dyDescent="0.25">
      <c r="A19"/>
      <c r="B19" t="s">
        <v>57</v>
      </c>
      <c r="C19"/>
      <c r="D19"/>
      <c r="E19">
        <f>SUM(E15:E18)</f>
        <v>0</v>
      </c>
      <c r="F19" s="2" t="s">
        <v>57</v>
      </c>
      <c r="G19" s="2"/>
      <c r="H19" s="2"/>
      <c r="I19"/>
      <c r="J19"/>
      <c r="K19"/>
      <c r="L19"/>
      <c r="M19"/>
      <c r="N19"/>
      <c r="O19"/>
      <c r="P19">
        <f>SUM(P15:P18)</f>
        <v>0</v>
      </c>
      <c r="Q19"/>
      <c r="R19"/>
      <c r="S19"/>
      <c r="T19"/>
      <c r="U19"/>
      <c r="V19"/>
      <c r="W19"/>
    </row>
    <row r="20" spans="1:26" ht="18" customHeight="1" x14ac:dyDescent="0.25">
      <c r="A20"/>
      <c r="B20" t="s">
        <v>67</v>
      </c>
      <c r="C20"/>
      <c r="D20"/>
      <c r="E20"/>
      <c r="F20" s="2" t="s">
        <v>67</v>
      </c>
      <c r="G20" s="2"/>
      <c r="H20" s="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6" ht="18" customHeight="1" x14ac:dyDescent="0.25">
      <c r="A21"/>
      <c r="B21" t="s">
        <v>68</v>
      </c>
      <c r="C21"/>
      <c r="D21"/>
      <c r="E21">
        <f>((E15*U22*0)+(E16*V22*0)+(E17*W22*0))/100</f>
        <v>0</v>
      </c>
      <c r="F21" s="2" t="s">
        <v>71</v>
      </c>
      <c r="G21" s="2"/>
      <c r="H21" s="2"/>
      <c r="I21"/>
      <c r="J21"/>
      <c r="K21"/>
      <c r="L21"/>
      <c r="M21"/>
      <c r="N21"/>
      <c r="O21"/>
      <c r="P21">
        <f>((E15*X22*0)+(E16*Y22*0)+(E17*Z22*0))/100</f>
        <v>0</v>
      </c>
      <c r="Q21"/>
      <c r="R21"/>
      <c r="S21"/>
      <c r="T21"/>
      <c r="U21"/>
      <c r="V21"/>
      <c r="W21"/>
    </row>
    <row r="22" spans="1:26" ht="18" customHeight="1" x14ac:dyDescent="0.25">
      <c r="A22"/>
      <c r="B22" t="s">
        <v>69</v>
      </c>
      <c r="C22"/>
      <c r="D22"/>
      <c r="E22">
        <f>((E15*U23*0)+(E16*V23*0)+(E17*W23*0))/100</f>
        <v>0</v>
      </c>
      <c r="F22" s="2" t="s">
        <v>72</v>
      </c>
      <c r="G22" s="2"/>
      <c r="H22" s="2"/>
      <c r="I22"/>
      <c r="J22"/>
      <c r="K22"/>
      <c r="L22"/>
      <c r="M22"/>
      <c r="N22"/>
      <c r="O22"/>
      <c r="P22">
        <f>((E15*X23*0)+(E16*Y23*0)+(E17*Z23*0))/100</f>
        <v>0</v>
      </c>
      <c r="Q22"/>
      <c r="R22"/>
      <c r="S22"/>
      <c r="T22"/>
      <c r="U22">
        <v>1</v>
      </c>
      <c r="V22">
        <v>1</v>
      </c>
      <c r="W22">
        <v>1</v>
      </c>
      <c r="X22" s="1">
        <v>1</v>
      </c>
      <c r="Y22" s="1">
        <v>1</v>
      </c>
      <c r="Z22" s="1">
        <v>1</v>
      </c>
    </row>
    <row r="23" spans="1:26" ht="18" customHeight="1" x14ac:dyDescent="0.25">
      <c r="A23"/>
      <c r="B23" t="s">
        <v>70</v>
      </c>
      <c r="C23"/>
      <c r="D23"/>
      <c r="E23">
        <f>((E15*U24*0)+(E16*V24*0)+(E17*W24*0))/100</f>
        <v>0</v>
      </c>
      <c r="F23" s="2" t="s">
        <v>73</v>
      </c>
      <c r="G23" s="2"/>
      <c r="H23" s="2"/>
      <c r="I23"/>
      <c r="J23"/>
      <c r="K23"/>
      <c r="L23"/>
      <c r="M23"/>
      <c r="N23"/>
      <c r="O23"/>
      <c r="P23">
        <f>((E15*X24*0)+(E16*Y24*0)+(E17*Z24*0))/100</f>
        <v>0</v>
      </c>
      <c r="Q23"/>
      <c r="R23"/>
      <c r="S23"/>
      <c r="T23"/>
      <c r="U23">
        <v>1</v>
      </c>
      <c r="V23">
        <v>1</v>
      </c>
      <c r="W23">
        <v>0</v>
      </c>
      <c r="X23" s="1">
        <v>1</v>
      </c>
      <c r="Y23" s="1">
        <v>1</v>
      </c>
      <c r="Z23" s="1">
        <v>1</v>
      </c>
    </row>
    <row r="24" spans="1:26" ht="18" customHeight="1" x14ac:dyDescent="0.25">
      <c r="A24"/>
      <c r="B24"/>
      <c r="C24"/>
      <c r="D24"/>
      <c r="E24"/>
      <c r="F24" s="2"/>
      <c r="G24" s="2"/>
      <c r="H24" s="2"/>
      <c r="I24"/>
      <c r="J24"/>
      <c r="K24"/>
      <c r="L24"/>
      <c r="M24"/>
      <c r="N24"/>
      <c r="O24"/>
      <c r="P24"/>
      <c r="Q24"/>
      <c r="R24"/>
      <c r="S24"/>
      <c r="T24"/>
      <c r="U24">
        <v>1</v>
      </c>
      <c r="V24">
        <v>1</v>
      </c>
      <c r="W24">
        <v>1</v>
      </c>
      <c r="X24" s="1">
        <v>1</v>
      </c>
      <c r="Y24" s="1">
        <v>1</v>
      </c>
      <c r="Z24" s="1">
        <v>0</v>
      </c>
    </row>
    <row r="25" spans="1:26" ht="18" customHeight="1" x14ac:dyDescent="0.25">
      <c r="A25"/>
      <c r="B25"/>
      <c r="C25"/>
      <c r="D25"/>
      <c r="E25"/>
      <c r="F25" s="2" t="s">
        <v>57</v>
      </c>
      <c r="G25" s="2"/>
      <c r="H25" s="2"/>
      <c r="I25"/>
      <c r="J25"/>
      <c r="K25"/>
      <c r="L25"/>
      <c r="M25"/>
      <c r="N25"/>
      <c r="O25"/>
      <c r="P25">
        <f>SUM(E21:E24)+SUM(P21:P24)</f>
        <v>0</v>
      </c>
      <c r="Q25"/>
      <c r="R25"/>
      <c r="S25"/>
      <c r="T25"/>
      <c r="U25"/>
      <c r="V25"/>
      <c r="W25"/>
    </row>
    <row r="26" spans="1:26" ht="18" customHeight="1" x14ac:dyDescent="0.25">
      <c r="A26"/>
      <c r="B26" t="s">
        <v>79</v>
      </c>
      <c r="C26"/>
      <c r="D26"/>
      <c r="E26"/>
      <c r="F26" s="2" t="s">
        <v>62</v>
      </c>
      <c r="G26" s="2"/>
      <c r="H26" s="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6" ht="18" customHeight="1" x14ac:dyDescent="0.25">
      <c r="A27"/>
      <c r="B27"/>
      <c r="C27"/>
      <c r="D27"/>
      <c r="E27"/>
      <c r="F27" s="2" t="s">
        <v>63</v>
      </c>
      <c r="G27" s="2"/>
      <c r="H27" s="2"/>
      <c r="I27"/>
      <c r="J27"/>
      <c r="K27"/>
      <c r="L27"/>
      <c r="M27"/>
      <c r="N27"/>
      <c r="O27"/>
      <c r="P27">
        <f>E19+P19+E25+P25</f>
        <v>0</v>
      </c>
      <c r="Q27"/>
      <c r="R27"/>
      <c r="S27"/>
      <c r="T27"/>
      <c r="U27"/>
      <c r="V27"/>
      <c r="W27"/>
    </row>
    <row r="28" spans="1:26" ht="18" customHeight="1" x14ac:dyDescent="0.25">
      <c r="A28"/>
      <c r="B28"/>
      <c r="C28"/>
      <c r="D28"/>
      <c r="E28"/>
      <c r="F28" s="2" t="s">
        <v>64</v>
      </c>
      <c r="G28" s="2"/>
      <c r="H28">
        <f>P27-SUM('SO 7363'!K98:'SO 7363'!K293)</f>
        <v>0</v>
      </c>
      <c r="I28"/>
      <c r="J28"/>
      <c r="K28"/>
      <c r="L28"/>
      <c r="M28"/>
      <c r="N28"/>
      <c r="O28"/>
      <c r="P28">
        <f>ROUND(((ROUND(H28,2)*20)*1/100),2)</f>
        <v>0</v>
      </c>
      <c r="Q28"/>
      <c r="R28"/>
      <c r="S28"/>
      <c r="T28"/>
      <c r="U28"/>
      <c r="V28"/>
      <c r="W28"/>
    </row>
    <row r="29" spans="1:26" ht="18" customHeight="1" x14ac:dyDescent="0.25">
      <c r="A29"/>
      <c r="B29"/>
      <c r="C29"/>
      <c r="D29"/>
      <c r="E29"/>
      <c r="F29" s="2" t="s">
        <v>65</v>
      </c>
      <c r="G29" s="2"/>
      <c r="H29">
        <f>SUM('SO 7363'!K98:'SO 7363'!K293)</f>
        <v>0</v>
      </c>
      <c r="I29"/>
      <c r="J29"/>
      <c r="K29"/>
      <c r="L29"/>
      <c r="M29"/>
      <c r="N29"/>
      <c r="O29"/>
      <c r="P29">
        <f>ROUND(((ROUND(H29,2)*0)/100),2)</f>
        <v>0</v>
      </c>
      <c r="Q29"/>
      <c r="R29"/>
      <c r="S29"/>
      <c r="T29"/>
      <c r="U29"/>
      <c r="V29"/>
      <c r="W29"/>
    </row>
    <row r="30" spans="1:26" ht="18" customHeight="1" x14ac:dyDescent="0.25">
      <c r="A30"/>
      <c r="B30"/>
      <c r="C30"/>
      <c r="D30"/>
      <c r="E30"/>
      <c r="F30" s="2" t="s">
        <v>66</v>
      </c>
      <c r="G30" s="2"/>
      <c r="H30"/>
      <c r="I30"/>
      <c r="J30"/>
      <c r="K30"/>
      <c r="L30"/>
      <c r="M30"/>
      <c r="N30"/>
      <c r="O30"/>
      <c r="P30">
        <f>SUM(P27:P29)</f>
        <v>0</v>
      </c>
      <c r="Q30"/>
      <c r="R30"/>
      <c r="S30"/>
      <c r="T30"/>
      <c r="U30"/>
      <c r="V30"/>
      <c r="W30"/>
    </row>
    <row r="31" spans="1:26" ht="18" customHeight="1" x14ac:dyDescent="0.25">
      <c r="A31"/>
      <c r="B31"/>
      <c r="C31"/>
      <c r="D31"/>
      <c r="E31"/>
      <c r="F31" s="2"/>
      <c r="G31" s="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6" ht="18" customHeight="1" x14ac:dyDescent="0.25">
      <c r="A32"/>
      <c r="B32" t="s">
        <v>77</v>
      </c>
      <c r="C32"/>
      <c r="D32"/>
      <c r="E32" t="s">
        <v>78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8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8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8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8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35.1" customHeight="1" x14ac:dyDescent="0.25">
      <c r="A44"/>
      <c r="B44" s="2" t="s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/>
    </row>
    <row r="45" spans="1:2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20.100000000000001" customHeight="1" x14ac:dyDescent="0.25">
      <c r="A46"/>
      <c r="B46" s="2" t="s">
        <v>45</v>
      </c>
      <c r="C46" s="2"/>
      <c r="D46" s="2"/>
      <c r="E46" s="2"/>
      <c r="F46" s="2" t="s">
        <v>42</v>
      </c>
      <c r="G46" s="2"/>
      <c r="H46" s="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20.100000000000001" customHeight="1" x14ac:dyDescent="0.25">
      <c r="A47"/>
      <c r="B47" s="2" t="s">
        <v>46</v>
      </c>
      <c r="C47" s="2"/>
      <c r="D47" s="2"/>
      <c r="E47" s="2"/>
      <c r="F47" s="2" t="s">
        <v>40</v>
      </c>
      <c r="G47" s="2"/>
      <c r="H47" s="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20.100000000000001" customHeight="1" x14ac:dyDescent="0.25">
      <c r="A48"/>
      <c r="B48" s="2" t="s">
        <v>47</v>
      </c>
      <c r="C48" s="2"/>
      <c r="D48" s="2"/>
      <c r="E48" s="2"/>
      <c r="F48" s="2" t="s">
        <v>83</v>
      </c>
      <c r="G48" s="2"/>
      <c r="H48" s="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6" ht="30" customHeight="1" x14ac:dyDescent="0.25">
      <c r="A49"/>
      <c r="B49" s="2" t="s">
        <v>1</v>
      </c>
      <c r="C49" s="2"/>
      <c r="D49" s="2"/>
      <c r="E49" s="2"/>
      <c r="F49" s="2"/>
      <c r="G49" s="2"/>
      <c r="H49" s="2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6" x14ac:dyDescent="0.25">
      <c r="A50"/>
      <c r="B50" t="s">
        <v>37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6" x14ac:dyDescent="0.25">
      <c r="A51"/>
      <c r="B51" t="s">
        <v>38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6" x14ac:dyDescent="0.25">
      <c r="A53"/>
      <c r="B53" t="s">
        <v>84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6" x14ac:dyDescent="0.25">
      <c r="A54"/>
      <c r="B54" s="2" t="s">
        <v>80</v>
      </c>
      <c r="C54" s="2"/>
      <c r="D54"/>
      <c r="E54" t="s">
        <v>74</v>
      </c>
      <c r="F54" t="s">
        <v>75</v>
      </c>
      <c r="G54" t="s">
        <v>57</v>
      </c>
      <c r="H54" t="s">
        <v>81</v>
      </c>
      <c r="I54" t="s">
        <v>82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6" x14ac:dyDescent="0.25">
      <c r="A55"/>
      <c r="B55" s="2" t="s">
        <v>85</v>
      </c>
      <c r="C55" s="2"/>
      <c r="D55" s="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 s="2" t="s">
        <v>86</v>
      </c>
      <c r="C56" s="2"/>
      <c r="D56" s="2"/>
      <c r="E56">
        <f>'SO 7363'!L113</f>
        <v>0</v>
      </c>
      <c r="F56">
        <f>'SO 7363'!M113</f>
        <v>0</v>
      </c>
      <c r="G56">
        <f>'SO 7363'!I113</f>
        <v>0</v>
      </c>
      <c r="H56">
        <f>'SO 7363'!S113</f>
        <v>0</v>
      </c>
      <c r="I56">
        <f>'SO 7363'!V113</f>
        <v>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 s="2" t="s">
        <v>87</v>
      </c>
      <c r="C57" s="2"/>
      <c r="D57" s="2"/>
      <c r="E57">
        <f>'SO 7363'!L124</f>
        <v>0</v>
      </c>
      <c r="F57">
        <f>'SO 7363'!M124</f>
        <v>0</v>
      </c>
      <c r="G57">
        <f>'SO 7363'!I124</f>
        <v>0</v>
      </c>
      <c r="H57">
        <f>'SO 7363'!S124</f>
        <v>221.09</v>
      </c>
      <c r="I57">
        <f>'SO 7363'!V124</f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 s="2" t="s">
        <v>88</v>
      </c>
      <c r="C58" s="2"/>
      <c r="D58" s="2"/>
      <c r="E58">
        <f>'SO 7363'!L134</f>
        <v>0</v>
      </c>
      <c r="F58">
        <f>'SO 7363'!M134</f>
        <v>0</v>
      </c>
      <c r="G58">
        <f>'SO 7363'!I134</f>
        <v>0</v>
      </c>
      <c r="H58">
        <f>'SO 7363'!S134</f>
        <v>0</v>
      </c>
      <c r="I58">
        <f>'SO 7363'!V134</f>
        <v>0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A59"/>
      <c r="B59" s="2" t="s">
        <v>89</v>
      </c>
      <c r="C59" s="2"/>
      <c r="D59" s="2"/>
      <c r="E59">
        <f>'SO 7363'!L142</f>
        <v>0</v>
      </c>
      <c r="F59">
        <f>'SO 7363'!M142</f>
        <v>0</v>
      </c>
      <c r="G59">
        <f>'SO 7363'!I142</f>
        <v>0</v>
      </c>
      <c r="H59">
        <f>'SO 7363'!S142</f>
        <v>310.94</v>
      </c>
      <c r="I59">
        <f>'SO 7363'!V142</f>
        <v>0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 s="2" t="s">
        <v>90</v>
      </c>
      <c r="C60" s="2"/>
      <c r="D60" s="2"/>
      <c r="E60">
        <f>'SO 7363'!L155</f>
        <v>0</v>
      </c>
      <c r="F60">
        <f>'SO 7363'!M155</f>
        <v>0</v>
      </c>
      <c r="G60">
        <f>'SO 7363'!I155</f>
        <v>0</v>
      </c>
      <c r="H60">
        <f>'SO 7363'!S155</f>
        <v>5.36</v>
      </c>
      <c r="I60">
        <f>'SO 7363'!V155</f>
        <v>0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/>
      <c r="B61" s="2" t="s">
        <v>91</v>
      </c>
      <c r="C61" s="2"/>
      <c r="D61" s="2"/>
      <c r="E61">
        <f>'SO 7363'!L170</f>
        <v>0</v>
      </c>
      <c r="F61">
        <f>'SO 7363'!M170</f>
        <v>0</v>
      </c>
      <c r="G61">
        <f>'SO 7363'!I170</f>
        <v>0</v>
      </c>
      <c r="H61">
        <f>'SO 7363'!S170</f>
        <v>54.25</v>
      </c>
      <c r="I61">
        <f>'SO 7363'!V170</f>
        <v>0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/>
      <c r="B62" s="2" t="s">
        <v>92</v>
      </c>
      <c r="C62" s="2"/>
      <c r="D62" s="2"/>
      <c r="E62">
        <f>'SO 7363'!L174</f>
        <v>0</v>
      </c>
      <c r="F62">
        <f>'SO 7363'!M174</f>
        <v>0</v>
      </c>
      <c r="G62">
        <f>'SO 7363'!I174</f>
        <v>0</v>
      </c>
      <c r="H62">
        <f>'SO 7363'!S174</f>
        <v>0</v>
      </c>
      <c r="I62">
        <f>'SO 7363'!V174</f>
        <v>0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x14ac:dyDescent="0.25">
      <c r="A63"/>
      <c r="B63" s="2" t="s">
        <v>85</v>
      </c>
      <c r="C63" s="2"/>
      <c r="D63" s="2"/>
      <c r="E63">
        <f>'SO 7363'!L176</f>
        <v>0</v>
      </c>
      <c r="F63">
        <f>'SO 7363'!M176</f>
        <v>0</v>
      </c>
      <c r="G63">
        <f>'SO 7363'!I176</f>
        <v>0</v>
      </c>
      <c r="H63">
        <f>'SO 7363'!S176</f>
        <v>591.64</v>
      </c>
      <c r="I63">
        <f>'SO 7363'!V176</f>
        <v>0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V64"/>
      <c r="W64"/>
    </row>
    <row r="65" spans="1:26" x14ac:dyDescent="0.25">
      <c r="A65"/>
      <c r="B65" s="2" t="s">
        <v>93</v>
      </c>
      <c r="C65" s="2"/>
      <c r="D65" s="2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 s="2" t="s">
        <v>94</v>
      </c>
      <c r="C66" s="2"/>
      <c r="D66" s="2"/>
      <c r="E66">
        <f>'SO 7363'!L187</f>
        <v>0</v>
      </c>
      <c r="F66">
        <f>'SO 7363'!M187</f>
        <v>0</v>
      </c>
      <c r="G66">
        <f>'SO 7363'!I187</f>
        <v>0</v>
      </c>
      <c r="H66">
        <f>'SO 7363'!S187</f>
        <v>0</v>
      </c>
      <c r="I66">
        <f>'SO 7363'!V187</f>
        <v>0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/>
      <c r="B67" s="2" t="s">
        <v>95</v>
      </c>
      <c r="C67" s="2"/>
      <c r="D67" s="2"/>
      <c r="E67">
        <f>'SO 7363'!L204</f>
        <v>0</v>
      </c>
      <c r="F67">
        <f>'SO 7363'!M204</f>
        <v>0</v>
      </c>
      <c r="G67">
        <f>'SO 7363'!I204</f>
        <v>0</v>
      </c>
      <c r="H67">
        <f>'SO 7363'!S204</f>
        <v>0.06</v>
      </c>
      <c r="I67">
        <f>'SO 7363'!V204</f>
        <v>0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/>
      <c r="B68" s="2" t="s">
        <v>96</v>
      </c>
      <c r="C68" s="2"/>
      <c r="D68" s="2"/>
      <c r="E68">
        <f>'SO 7363'!L220</f>
        <v>0</v>
      </c>
      <c r="F68">
        <f>'SO 7363'!M220</f>
        <v>0</v>
      </c>
      <c r="G68">
        <f>'SO 7363'!I220</f>
        <v>0</v>
      </c>
      <c r="H68">
        <f>'SO 7363'!S220</f>
        <v>0.13</v>
      </c>
      <c r="I68">
        <f>'SO 7363'!V220</f>
        <v>0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/>
      <c r="B69" s="2" t="s">
        <v>97</v>
      </c>
      <c r="C69" s="2"/>
      <c r="D69" s="2"/>
      <c r="E69">
        <f>'SO 7363'!L227</f>
        <v>0</v>
      </c>
      <c r="F69">
        <f>'SO 7363'!M227</f>
        <v>0</v>
      </c>
      <c r="G69">
        <f>'SO 7363'!I227</f>
        <v>0</v>
      </c>
      <c r="H69">
        <f>'SO 7363'!S227</f>
        <v>0</v>
      </c>
      <c r="I69">
        <f>'SO 7363'!V227</f>
        <v>0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A70"/>
      <c r="B70" s="2" t="s">
        <v>98</v>
      </c>
      <c r="C70" s="2"/>
      <c r="D70" s="2"/>
      <c r="E70">
        <f>'SO 7363'!L238</f>
        <v>0</v>
      </c>
      <c r="F70">
        <f>'SO 7363'!M238</f>
        <v>0</v>
      </c>
      <c r="G70">
        <f>'SO 7363'!I238</f>
        <v>0</v>
      </c>
      <c r="H70">
        <f>'SO 7363'!S238</f>
        <v>0</v>
      </c>
      <c r="I70">
        <f>'SO 7363'!V238</f>
        <v>0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:26" x14ac:dyDescent="0.25">
      <c r="A71"/>
      <c r="B71" s="2" t="s">
        <v>99</v>
      </c>
      <c r="C71" s="2"/>
      <c r="D71" s="2"/>
      <c r="E71">
        <f>'SO 7363'!L247</f>
        <v>0</v>
      </c>
      <c r="F71">
        <f>'SO 7363'!M247</f>
        <v>0</v>
      </c>
      <c r="G71">
        <f>'SO 7363'!I247</f>
        <v>0</v>
      </c>
      <c r="H71">
        <f>'SO 7363'!S247</f>
        <v>0</v>
      </c>
      <c r="I71">
        <f>'SO 7363'!V247</f>
        <v>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x14ac:dyDescent="0.25">
      <c r="A72"/>
      <c r="B72" s="2" t="s">
        <v>100</v>
      </c>
      <c r="C72" s="2"/>
      <c r="D72" s="2"/>
      <c r="E72">
        <f>'SO 7363'!L258</f>
        <v>0</v>
      </c>
      <c r="F72">
        <f>'SO 7363'!M258</f>
        <v>0</v>
      </c>
      <c r="G72">
        <f>'SO 7363'!I258</f>
        <v>0</v>
      </c>
      <c r="H72">
        <f>'SO 7363'!S258</f>
        <v>0.41</v>
      </c>
      <c r="I72">
        <f>'SO 7363'!V258</f>
        <v>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 x14ac:dyDescent="0.25">
      <c r="A73"/>
      <c r="B73" s="2" t="s">
        <v>101</v>
      </c>
      <c r="C73" s="2"/>
      <c r="D73" s="2"/>
      <c r="E73">
        <f>'SO 7363'!L264</f>
        <v>0</v>
      </c>
      <c r="F73">
        <f>'SO 7363'!M264</f>
        <v>0</v>
      </c>
      <c r="G73">
        <f>'SO 7363'!I264</f>
        <v>0</v>
      </c>
      <c r="H73">
        <f>'SO 7363'!S264</f>
        <v>0</v>
      </c>
      <c r="I73">
        <f>'SO 7363'!V264</f>
        <v>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x14ac:dyDescent="0.25">
      <c r="A74"/>
      <c r="B74" s="2" t="s">
        <v>102</v>
      </c>
      <c r="C74" s="2"/>
      <c r="D74" s="2"/>
      <c r="E74">
        <f>'SO 7363'!L272</f>
        <v>0</v>
      </c>
      <c r="F74">
        <f>'SO 7363'!M272</f>
        <v>0</v>
      </c>
      <c r="G74">
        <f>'SO 7363'!I272</f>
        <v>0</v>
      </c>
      <c r="H74">
        <f>'SO 7363'!S272</f>
        <v>0</v>
      </c>
      <c r="I74">
        <f>'SO 7363'!V272</f>
        <v>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26" x14ac:dyDescent="0.25">
      <c r="A75"/>
      <c r="B75" s="2" t="s">
        <v>103</v>
      </c>
      <c r="C75" s="2"/>
      <c r="D75" s="2"/>
      <c r="E75">
        <f>'SO 7363'!L278</f>
        <v>0</v>
      </c>
      <c r="F75">
        <f>'SO 7363'!M278</f>
        <v>0</v>
      </c>
      <c r="G75">
        <f>'SO 7363'!I278</f>
        <v>0</v>
      </c>
      <c r="H75">
        <f>'SO 7363'!S278</f>
        <v>0</v>
      </c>
      <c r="I75">
        <f>'SO 7363'!V278</f>
        <v>0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x14ac:dyDescent="0.25">
      <c r="A76"/>
      <c r="B76" s="2" t="s">
        <v>104</v>
      </c>
      <c r="C76" s="2"/>
      <c r="D76" s="2"/>
      <c r="E76">
        <f>'SO 7363'!L284</f>
        <v>0</v>
      </c>
      <c r="F76">
        <f>'SO 7363'!M284</f>
        <v>0</v>
      </c>
      <c r="G76">
        <f>'SO 7363'!I284</f>
        <v>0</v>
      </c>
      <c r="H76">
        <f>'SO 7363'!S284</f>
        <v>0</v>
      </c>
      <c r="I76">
        <f>'SO 7363'!V284</f>
        <v>0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x14ac:dyDescent="0.25">
      <c r="A77"/>
      <c r="B77" s="2" t="s">
        <v>93</v>
      </c>
      <c r="C77" s="2"/>
      <c r="D77" s="2"/>
      <c r="E77">
        <f>'SO 7363'!L286</f>
        <v>0</v>
      </c>
      <c r="F77">
        <f>'SO 7363'!M286</f>
        <v>0</v>
      </c>
      <c r="G77">
        <f>'SO 7363'!I286</f>
        <v>0</v>
      </c>
      <c r="H77">
        <f>'SO 7363'!S286</f>
        <v>0.6</v>
      </c>
      <c r="I77">
        <f>'SO 7363'!V286</f>
        <v>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V78"/>
      <c r="W78"/>
    </row>
    <row r="79" spans="1:26" x14ac:dyDescent="0.25">
      <c r="A79"/>
      <c r="B79" s="2" t="s">
        <v>105</v>
      </c>
      <c r="C79" s="2"/>
      <c r="D79" s="2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x14ac:dyDescent="0.25">
      <c r="A80"/>
      <c r="B80" s="2" t="s">
        <v>106</v>
      </c>
      <c r="C80" s="2"/>
      <c r="D80" s="2"/>
      <c r="E80">
        <f>'SO 7363'!L291</f>
        <v>0</v>
      </c>
      <c r="F80">
        <f>'SO 7363'!M291</f>
        <v>0</v>
      </c>
      <c r="G80">
        <f>'SO 7363'!I291</f>
        <v>0</v>
      </c>
      <c r="H80">
        <f>'SO 7363'!S291</f>
        <v>0</v>
      </c>
      <c r="I80">
        <f>'SO 7363'!V291</f>
        <v>0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6" x14ac:dyDescent="0.25">
      <c r="A81"/>
      <c r="B81" s="2" t="s">
        <v>105</v>
      </c>
      <c r="C81" s="2"/>
      <c r="D81" s="2"/>
      <c r="E81">
        <f>'SO 7363'!L293</f>
        <v>0</v>
      </c>
      <c r="F81">
        <f>'SO 7363'!M293</f>
        <v>0</v>
      </c>
      <c r="G81">
        <f>'SO 7363'!I293</f>
        <v>0</v>
      </c>
      <c r="H81">
        <f>'SO 7363'!S293</f>
        <v>0</v>
      </c>
      <c r="I81">
        <f>'SO 7363'!V293</f>
        <v>0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26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V82"/>
      <c r="W82"/>
    </row>
    <row r="83" spans="1:26" x14ac:dyDescent="0.25">
      <c r="A83"/>
      <c r="B83" s="2" t="s">
        <v>107</v>
      </c>
      <c r="C83" s="2"/>
      <c r="D83" s="2"/>
      <c r="E83">
        <f>'SO 7363'!L294</f>
        <v>0</v>
      </c>
      <c r="F83">
        <f>'SO 7363'!M294</f>
        <v>0</v>
      </c>
      <c r="G83">
        <f>'SO 7363'!I294</f>
        <v>0</v>
      </c>
      <c r="H83">
        <f>'SO 7363'!S294</f>
        <v>592.24</v>
      </c>
      <c r="I83">
        <f>'SO 7363'!V294</f>
        <v>0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26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6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6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6" ht="35.1" customHeight="1" x14ac:dyDescent="0.25">
      <c r="A87"/>
      <c r="B87" s="2" t="s">
        <v>108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/>
    </row>
    <row r="88" spans="1:26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6" ht="20.100000000000001" customHeight="1" x14ac:dyDescent="0.25">
      <c r="A89"/>
      <c r="B89" s="2" t="s">
        <v>45</v>
      </c>
      <c r="C89" s="2"/>
      <c r="D89" s="2"/>
      <c r="E89" s="2"/>
      <c r="F89"/>
      <c r="G89"/>
      <c r="H89" t="s">
        <v>42</v>
      </c>
      <c r="I89" s="2"/>
      <c r="J89" s="2"/>
      <c r="K89" s="2"/>
      <c r="L89" s="2"/>
      <c r="M89" s="2"/>
      <c r="N89" s="2"/>
      <c r="O89" s="2"/>
      <c r="P89" s="2"/>
      <c r="Q89"/>
      <c r="R89"/>
      <c r="S89"/>
      <c r="T89"/>
      <c r="U89"/>
      <c r="V89"/>
      <c r="W89"/>
    </row>
    <row r="90" spans="1:26" ht="20.100000000000001" customHeight="1" x14ac:dyDescent="0.25">
      <c r="A90"/>
      <c r="B90" s="2" t="s">
        <v>46</v>
      </c>
      <c r="C90" s="2"/>
      <c r="D90" s="2"/>
      <c r="E90" s="2"/>
      <c r="F90"/>
      <c r="G90"/>
      <c r="H90" t="s">
        <v>119</v>
      </c>
      <c r="I90" t="s">
        <v>120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6" ht="20.100000000000001" customHeight="1" x14ac:dyDescent="0.25">
      <c r="A91"/>
      <c r="B91" s="2" t="s">
        <v>47</v>
      </c>
      <c r="C91" s="2"/>
      <c r="D91" s="2"/>
      <c r="E91" s="2"/>
      <c r="F91"/>
      <c r="G91"/>
      <c r="H91" t="s">
        <v>121</v>
      </c>
      <c r="I91" t="s">
        <v>44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6" ht="20.100000000000001" customHeight="1" x14ac:dyDescent="0.25">
      <c r="A92"/>
      <c r="B92" t="s">
        <v>122</v>
      </c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6" ht="20.100000000000001" customHeight="1" x14ac:dyDescent="0.25">
      <c r="A93"/>
      <c r="B93" t="s">
        <v>37</v>
      </c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6" ht="20.100000000000001" customHeight="1" x14ac:dyDescent="0.25">
      <c r="A94"/>
      <c r="B94" t="s">
        <v>38</v>
      </c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spans="1:26" ht="20.100000000000001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6" ht="20.100000000000001" customHeight="1" x14ac:dyDescent="0.25">
      <c r="A96"/>
      <c r="B96" t="s">
        <v>84</v>
      </c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6" x14ac:dyDescent="0.25">
      <c r="A97"/>
      <c r="B97" t="s">
        <v>109</v>
      </c>
      <c r="C97" t="s">
        <v>110</v>
      </c>
      <c r="D97" t="s">
        <v>111</v>
      </c>
      <c r="E97"/>
      <c r="F97" t="s">
        <v>112</v>
      </c>
      <c r="G97" t="s">
        <v>113</v>
      </c>
      <c r="H97" t="s">
        <v>114</v>
      </c>
      <c r="I97" t="s">
        <v>115</v>
      </c>
      <c r="J97"/>
      <c r="K97"/>
      <c r="L97"/>
      <c r="M97"/>
      <c r="N97"/>
      <c r="O97"/>
      <c r="P97" t="s">
        <v>116</v>
      </c>
      <c r="Q97"/>
      <c r="R97"/>
      <c r="S97" t="s">
        <v>117</v>
      </c>
      <c r="T97"/>
      <c r="U97"/>
      <c r="V97" t="s">
        <v>118</v>
      </c>
      <c r="W97"/>
    </row>
    <row r="98" spans="1:26" x14ac:dyDescent="0.25">
      <c r="A98"/>
      <c r="B98"/>
      <c r="C98"/>
      <c r="D98" s="2" t="s">
        <v>85</v>
      </c>
      <c r="E98" s="2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1:26" x14ac:dyDescent="0.25">
      <c r="A99"/>
      <c r="B99"/>
      <c r="C99">
        <v>1</v>
      </c>
      <c r="D99" s="2" t="s">
        <v>86</v>
      </c>
      <c r="E99" s="2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</row>
    <row r="100" spans="1:26" ht="24.95" customHeight="1" x14ac:dyDescent="0.25">
      <c r="A100"/>
      <c r="B100"/>
      <c r="C100" t="s">
        <v>123</v>
      </c>
      <c r="D100" s="2" t="s">
        <v>124</v>
      </c>
      <c r="E100" s="2"/>
      <c r="F100" t="s">
        <v>125</v>
      </c>
      <c r="G100">
        <v>800</v>
      </c>
      <c r="H100">
        <v>0</v>
      </c>
      <c r="I100">
        <f t="shared" ref="I100:I112" si="0">ROUND(G100*(H100),2)</f>
        <v>0</v>
      </c>
      <c r="J100">
        <f t="shared" ref="J100:J112" si="1">ROUND(G100*(N100),2)</f>
        <v>0</v>
      </c>
      <c r="K100">
        <f t="shared" ref="K100:K112" si="2">ROUND(G100*(O100),2)</f>
        <v>0</v>
      </c>
      <c r="L100">
        <f t="shared" ref="L100:L112" si="3">ROUND(G100*(H100),2)</f>
        <v>0</v>
      </c>
      <c r="M100"/>
      <c r="N100">
        <v>0</v>
      </c>
      <c r="O100"/>
      <c r="P100"/>
      <c r="Q100"/>
      <c r="R100"/>
      <c r="S100">
        <f t="shared" ref="S100:S112" si="4">ROUND(G100*(P100),3)</f>
        <v>0</v>
      </c>
      <c r="T100"/>
      <c r="U100"/>
      <c r="V100"/>
      <c r="W100"/>
      <c r="Z100" s="1">
        <f t="shared" ref="Z100:Z112" si="5">0.058844*POWER(I100,0.952797)</f>
        <v>0</v>
      </c>
    </row>
    <row r="101" spans="1:26" ht="24.95" customHeight="1" x14ac:dyDescent="0.25">
      <c r="A101"/>
      <c r="B101"/>
      <c r="C101" t="s">
        <v>126</v>
      </c>
      <c r="D101" s="2" t="s">
        <v>127</v>
      </c>
      <c r="E101" s="2"/>
      <c r="F101" t="s">
        <v>128</v>
      </c>
      <c r="G101">
        <v>74.283000000000001</v>
      </c>
      <c r="H101">
        <v>0</v>
      </c>
      <c r="I101">
        <f t="shared" si="0"/>
        <v>0</v>
      </c>
      <c r="J101">
        <f t="shared" si="1"/>
        <v>0</v>
      </c>
      <c r="K101">
        <f t="shared" si="2"/>
        <v>0</v>
      </c>
      <c r="L101">
        <f t="shared" si="3"/>
        <v>0</v>
      </c>
      <c r="M101"/>
      <c r="N101">
        <v>0</v>
      </c>
      <c r="O101"/>
      <c r="P101"/>
      <c r="Q101"/>
      <c r="R101"/>
      <c r="S101">
        <f t="shared" si="4"/>
        <v>0</v>
      </c>
      <c r="T101"/>
      <c r="U101"/>
      <c r="V101"/>
      <c r="W101"/>
      <c r="Z101" s="1">
        <f t="shared" si="5"/>
        <v>0</v>
      </c>
    </row>
    <row r="102" spans="1:26" ht="24.95" customHeight="1" x14ac:dyDescent="0.25">
      <c r="A102"/>
      <c r="B102"/>
      <c r="C102" t="s">
        <v>129</v>
      </c>
      <c r="D102" s="2" t="s">
        <v>130</v>
      </c>
      <c r="E102" s="2"/>
      <c r="F102" t="s">
        <v>128</v>
      </c>
      <c r="G102">
        <v>259.40300000000002</v>
      </c>
      <c r="H102">
        <v>0</v>
      </c>
      <c r="I102">
        <f t="shared" si="0"/>
        <v>0</v>
      </c>
      <c r="J102">
        <f t="shared" si="1"/>
        <v>0</v>
      </c>
      <c r="K102">
        <f t="shared" si="2"/>
        <v>0</v>
      </c>
      <c r="L102">
        <f t="shared" si="3"/>
        <v>0</v>
      </c>
      <c r="M102"/>
      <c r="N102">
        <v>0</v>
      </c>
      <c r="O102"/>
      <c r="P102"/>
      <c r="Q102"/>
      <c r="R102"/>
      <c r="S102">
        <f t="shared" si="4"/>
        <v>0</v>
      </c>
      <c r="T102"/>
      <c r="U102"/>
      <c r="V102"/>
      <c r="W102"/>
      <c r="Z102" s="1">
        <f t="shared" si="5"/>
        <v>0</v>
      </c>
    </row>
    <row r="103" spans="1:26" ht="24.95" customHeight="1" x14ac:dyDescent="0.25">
      <c r="A103"/>
      <c r="B103"/>
      <c r="C103" t="s">
        <v>131</v>
      </c>
      <c r="D103" s="2" t="s">
        <v>132</v>
      </c>
      <c r="E103" s="2"/>
      <c r="F103" t="s">
        <v>128</v>
      </c>
      <c r="G103">
        <v>77.820999999999998</v>
      </c>
      <c r="H103">
        <v>0</v>
      </c>
      <c r="I103">
        <f t="shared" si="0"/>
        <v>0</v>
      </c>
      <c r="J103">
        <f t="shared" si="1"/>
        <v>0</v>
      </c>
      <c r="K103">
        <f t="shared" si="2"/>
        <v>0</v>
      </c>
      <c r="L103">
        <f t="shared" si="3"/>
        <v>0</v>
      </c>
      <c r="M103"/>
      <c r="N103">
        <v>0</v>
      </c>
      <c r="O103"/>
      <c r="P103"/>
      <c r="Q103"/>
      <c r="R103"/>
      <c r="S103">
        <f t="shared" si="4"/>
        <v>0</v>
      </c>
      <c r="T103"/>
      <c r="U103"/>
      <c r="V103"/>
      <c r="W103"/>
      <c r="Z103" s="1">
        <f t="shared" si="5"/>
        <v>0</v>
      </c>
    </row>
    <row r="104" spans="1:26" ht="24.95" customHeight="1" x14ac:dyDescent="0.25">
      <c r="A104"/>
      <c r="B104"/>
      <c r="C104" t="s">
        <v>133</v>
      </c>
      <c r="D104" s="2" t="s">
        <v>134</v>
      </c>
      <c r="E104" s="2"/>
      <c r="F104" t="s">
        <v>128</v>
      </c>
      <c r="G104">
        <v>17.065999999999999</v>
      </c>
      <c r="H104">
        <v>0</v>
      </c>
      <c r="I104">
        <f t="shared" si="0"/>
        <v>0</v>
      </c>
      <c r="J104">
        <f t="shared" si="1"/>
        <v>0</v>
      </c>
      <c r="K104">
        <f t="shared" si="2"/>
        <v>0</v>
      </c>
      <c r="L104">
        <f t="shared" si="3"/>
        <v>0</v>
      </c>
      <c r="M104"/>
      <c r="N104">
        <v>0</v>
      </c>
      <c r="O104"/>
      <c r="P104"/>
      <c r="Q104"/>
      <c r="R104"/>
      <c r="S104">
        <f t="shared" si="4"/>
        <v>0</v>
      </c>
      <c r="T104"/>
      <c r="U104"/>
      <c r="V104"/>
      <c r="W104"/>
      <c r="Z104" s="1">
        <f t="shared" si="5"/>
        <v>0</v>
      </c>
    </row>
    <row r="105" spans="1:26" ht="35.1" customHeight="1" x14ac:dyDescent="0.25">
      <c r="A105"/>
      <c r="B105"/>
      <c r="C105" t="s">
        <v>135</v>
      </c>
      <c r="D105" s="2" t="s">
        <v>136</v>
      </c>
      <c r="E105" s="2"/>
      <c r="F105" t="s">
        <v>128</v>
      </c>
      <c r="G105">
        <v>5.12</v>
      </c>
      <c r="H105">
        <v>0</v>
      </c>
      <c r="I105">
        <f t="shared" si="0"/>
        <v>0</v>
      </c>
      <c r="J105">
        <f t="shared" si="1"/>
        <v>0</v>
      </c>
      <c r="K105">
        <f t="shared" si="2"/>
        <v>0</v>
      </c>
      <c r="L105">
        <f t="shared" si="3"/>
        <v>0</v>
      </c>
      <c r="M105"/>
      <c r="N105">
        <v>0</v>
      </c>
      <c r="O105"/>
      <c r="P105"/>
      <c r="Q105"/>
      <c r="R105"/>
      <c r="S105">
        <f t="shared" si="4"/>
        <v>0</v>
      </c>
      <c r="T105"/>
      <c r="U105"/>
      <c r="V105"/>
      <c r="W105"/>
      <c r="Z105" s="1">
        <f t="shared" si="5"/>
        <v>0</v>
      </c>
    </row>
    <row r="106" spans="1:26" ht="24.95" customHeight="1" x14ac:dyDescent="0.25">
      <c r="A106"/>
      <c r="B106"/>
      <c r="C106" t="s">
        <v>137</v>
      </c>
      <c r="D106" s="2" t="s">
        <v>138</v>
      </c>
      <c r="E106" s="2"/>
      <c r="F106" t="s">
        <v>128</v>
      </c>
      <c r="G106">
        <v>276.46899999999999</v>
      </c>
      <c r="H106">
        <v>0</v>
      </c>
      <c r="I106">
        <f t="shared" si="0"/>
        <v>0</v>
      </c>
      <c r="J106">
        <f t="shared" si="1"/>
        <v>0</v>
      </c>
      <c r="K106">
        <f t="shared" si="2"/>
        <v>0</v>
      </c>
      <c r="L106">
        <f t="shared" si="3"/>
        <v>0</v>
      </c>
      <c r="M106"/>
      <c r="N106">
        <v>0</v>
      </c>
      <c r="O106"/>
      <c r="P106"/>
      <c r="Q106"/>
      <c r="R106"/>
      <c r="S106">
        <f t="shared" si="4"/>
        <v>0</v>
      </c>
      <c r="T106"/>
      <c r="U106"/>
      <c r="V106"/>
      <c r="W106"/>
      <c r="Z106" s="1">
        <f t="shared" si="5"/>
        <v>0</v>
      </c>
    </row>
    <row r="107" spans="1:26" ht="35.1" customHeight="1" x14ac:dyDescent="0.25">
      <c r="A107"/>
      <c r="B107"/>
      <c r="C107" t="s">
        <v>139</v>
      </c>
      <c r="D107" s="2" t="s">
        <v>140</v>
      </c>
      <c r="E107" s="2"/>
      <c r="F107" t="s">
        <v>128</v>
      </c>
      <c r="G107">
        <v>8017.6009999999997</v>
      </c>
      <c r="H107">
        <v>0</v>
      </c>
      <c r="I107">
        <f t="shared" si="0"/>
        <v>0</v>
      </c>
      <c r="J107">
        <f t="shared" si="1"/>
        <v>0</v>
      </c>
      <c r="K107">
        <f t="shared" si="2"/>
        <v>0</v>
      </c>
      <c r="L107">
        <f t="shared" si="3"/>
        <v>0</v>
      </c>
      <c r="M107"/>
      <c r="N107">
        <v>0</v>
      </c>
      <c r="O107"/>
      <c r="P107"/>
      <c r="Q107"/>
      <c r="R107"/>
      <c r="S107">
        <f t="shared" si="4"/>
        <v>0</v>
      </c>
      <c r="T107"/>
      <c r="U107"/>
      <c r="V107"/>
      <c r="W107"/>
      <c r="Z107" s="1">
        <f t="shared" si="5"/>
        <v>0</v>
      </c>
    </row>
    <row r="108" spans="1:26" ht="24.95" customHeight="1" x14ac:dyDescent="0.25">
      <c r="A108"/>
      <c r="B108"/>
      <c r="C108" t="s">
        <v>141</v>
      </c>
      <c r="D108" s="2" t="s">
        <v>142</v>
      </c>
      <c r="E108" s="2"/>
      <c r="F108" t="s">
        <v>128</v>
      </c>
      <c r="G108">
        <v>126.178</v>
      </c>
      <c r="H108">
        <v>0</v>
      </c>
      <c r="I108">
        <f t="shared" si="0"/>
        <v>0</v>
      </c>
      <c r="J108">
        <f t="shared" si="1"/>
        <v>0</v>
      </c>
      <c r="K108">
        <f t="shared" si="2"/>
        <v>0</v>
      </c>
      <c r="L108">
        <f t="shared" si="3"/>
        <v>0</v>
      </c>
      <c r="M108"/>
      <c r="N108">
        <v>0</v>
      </c>
      <c r="O108"/>
      <c r="P108"/>
      <c r="Q108"/>
      <c r="R108"/>
      <c r="S108">
        <f t="shared" si="4"/>
        <v>0</v>
      </c>
      <c r="T108"/>
      <c r="U108"/>
      <c r="V108"/>
      <c r="W108"/>
      <c r="Z108" s="1">
        <f t="shared" si="5"/>
        <v>0</v>
      </c>
    </row>
    <row r="109" spans="1:26" ht="24.95" customHeight="1" x14ac:dyDescent="0.25">
      <c r="A109"/>
      <c r="B109"/>
      <c r="C109" t="s">
        <v>143</v>
      </c>
      <c r="D109" s="2" t="s">
        <v>144</v>
      </c>
      <c r="E109" s="2"/>
      <c r="F109" t="s">
        <v>128</v>
      </c>
      <c r="G109">
        <v>276.46899999999999</v>
      </c>
      <c r="H109">
        <v>0</v>
      </c>
      <c r="I109">
        <f t="shared" si="0"/>
        <v>0</v>
      </c>
      <c r="J109">
        <f t="shared" si="1"/>
        <v>0</v>
      </c>
      <c r="K109">
        <f t="shared" si="2"/>
        <v>0</v>
      </c>
      <c r="L109">
        <f t="shared" si="3"/>
        <v>0</v>
      </c>
      <c r="M109"/>
      <c r="N109">
        <v>0</v>
      </c>
      <c r="O109"/>
      <c r="P109"/>
      <c r="Q109"/>
      <c r="R109"/>
      <c r="S109">
        <f t="shared" si="4"/>
        <v>0</v>
      </c>
      <c r="T109"/>
      <c r="U109"/>
      <c r="V109"/>
      <c r="W109"/>
      <c r="Z109" s="1">
        <f t="shared" si="5"/>
        <v>0</v>
      </c>
    </row>
    <row r="110" spans="1:26" ht="24.95" customHeight="1" x14ac:dyDescent="0.25">
      <c r="A110"/>
      <c r="B110"/>
      <c r="C110" t="s">
        <v>145</v>
      </c>
      <c r="D110" s="2" t="s">
        <v>146</v>
      </c>
      <c r="E110" s="2"/>
      <c r="F110" t="s">
        <v>128</v>
      </c>
      <c r="G110">
        <v>160</v>
      </c>
      <c r="H110">
        <v>0</v>
      </c>
      <c r="I110">
        <f t="shared" si="0"/>
        <v>0</v>
      </c>
      <c r="J110">
        <f t="shared" si="1"/>
        <v>0</v>
      </c>
      <c r="K110">
        <f t="shared" si="2"/>
        <v>0</v>
      </c>
      <c r="L110">
        <f t="shared" si="3"/>
        <v>0</v>
      </c>
      <c r="M110"/>
      <c r="N110">
        <v>0</v>
      </c>
      <c r="O110"/>
      <c r="P110"/>
      <c r="Q110"/>
      <c r="R110"/>
      <c r="S110">
        <f t="shared" si="4"/>
        <v>0</v>
      </c>
      <c r="T110"/>
      <c r="U110"/>
      <c r="V110"/>
      <c r="W110"/>
      <c r="Z110" s="1">
        <f t="shared" si="5"/>
        <v>0</v>
      </c>
    </row>
    <row r="111" spans="1:26" ht="24.95" customHeight="1" x14ac:dyDescent="0.25">
      <c r="A111"/>
      <c r="B111"/>
      <c r="C111" t="s">
        <v>147</v>
      </c>
      <c r="D111" s="2" t="s">
        <v>148</v>
      </c>
      <c r="E111" s="2"/>
      <c r="F111" t="s">
        <v>149</v>
      </c>
      <c r="G111">
        <v>497.64400000000001</v>
      </c>
      <c r="H111">
        <v>0</v>
      </c>
      <c r="I111">
        <f t="shared" si="0"/>
        <v>0</v>
      </c>
      <c r="J111">
        <f t="shared" si="1"/>
        <v>0</v>
      </c>
      <c r="K111">
        <f t="shared" si="2"/>
        <v>0</v>
      </c>
      <c r="L111">
        <f t="shared" si="3"/>
        <v>0</v>
      </c>
      <c r="M111"/>
      <c r="N111">
        <v>0</v>
      </c>
      <c r="O111"/>
      <c r="P111"/>
      <c r="Q111"/>
      <c r="R111"/>
      <c r="S111">
        <f t="shared" si="4"/>
        <v>0</v>
      </c>
      <c r="T111"/>
      <c r="U111"/>
      <c r="V111"/>
      <c r="W111"/>
      <c r="Z111" s="1">
        <f t="shared" si="5"/>
        <v>0</v>
      </c>
    </row>
    <row r="112" spans="1:26" ht="24.95" customHeight="1" x14ac:dyDescent="0.25">
      <c r="A112"/>
      <c r="B112"/>
      <c r="C112" t="s">
        <v>150</v>
      </c>
      <c r="D112" s="2" t="s">
        <v>151</v>
      </c>
      <c r="E112" s="2"/>
      <c r="F112" t="s">
        <v>125</v>
      </c>
      <c r="G112">
        <v>800</v>
      </c>
      <c r="H112">
        <v>0</v>
      </c>
      <c r="I112">
        <f t="shared" si="0"/>
        <v>0</v>
      </c>
      <c r="J112">
        <f t="shared" si="1"/>
        <v>0</v>
      </c>
      <c r="K112">
        <f t="shared" si="2"/>
        <v>0</v>
      </c>
      <c r="L112">
        <f t="shared" si="3"/>
        <v>0</v>
      </c>
      <c r="M112"/>
      <c r="N112">
        <v>0</v>
      </c>
      <c r="O112"/>
      <c r="P112"/>
      <c r="Q112"/>
      <c r="R112"/>
      <c r="S112">
        <f t="shared" si="4"/>
        <v>0</v>
      </c>
      <c r="T112"/>
      <c r="U112"/>
      <c r="V112"/>
      <c r="W112"/>
      <c r="Z112" s="1">
        <f t="shared" si="5"/>
        <v>0</v>
      </c>
    </row>
    <row r="113" spans="1:26" x14ac:dyDescent="0.25">
      <c r="A113"/>
      <c r="B113"/>
      <c r="C113">
        <v>1</v>
      </c>
      <c r="D113" s="2" t="s">
        <v>86</v>
      </c>
      <c r="E113" s="2"/>
      <c r="F113"/>
      <c r="G113"/>
      <c r="H113"/>
      <c r="I113">
        <f>ROUND((SUM(I99:I112))/1,2)</f>
        <v>0</v>
      </c>
      <c r="J113"/>
      <c r="K113"/>
      <c r="L113">
        <f>ROUND((SUM(L99:L112))/1,2)</f>
        <v>0</v>
      </c>
      <c r="M113">
        <f>ROUND((SUM(M99:M112))/1,2)</f>
        <v>0</v>
      </c>
      <c r="N113"/>
      <c r="O113"/>
      <c r="P113"/>
      <c r="Q113"/>
      <c r="R113"/>
      <c r="S113">
        <f>ROUND((SUM(S99:S112))/1,2)</f>
        <v>0</v>
      </c>
      <c r="T113"/>
      <c r="U113"/>
      <c r="V113">
        <f>ROUND((SUM(V99:V112))/1,2)</f>
        <v>0</v>
      </c>
      <c r="W113"/>
      <c r="X113"/>
      <c r="Y113"/>
      <c r="Z113"/>
    </row>
    <row r="114" spans="1:26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6" x14ac:dyDescent="0.25">
      <c r="A115"/>
      <c r="B115"/>
      <c r="C115">
        <v>2</v>
      </c>
      <c r="D115" s="2" t="s">
        <v>87</v>
      </c>
      <c r="E115" s="2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</row>
    <row r="116" spans="1:26" ht="24.95" customHeight="1" x14ac:dyDescent="0.25">
      <c r="A116"/>
      <c r="B116"/>
      <c r="C116" t="s">
        <v>152</v>
      </c>
      <c r="D116" s="2" t="s">
        <v>153</v>
      </c>
      <c r="E116" s="2"/>
      <c r="F116" t="s">
        <v>128</v>
      </c>
      <c r="G116">
        <v>9.3339999999999996</v>
      </c>
      <c r="H116">
        <v>0</v>
      </c>
      <c r="I116">
        <f t="shared" ref="I116:I123" si="6">ROUND(G116*(H116),2)</f>
        <v>0</v>
      </c>
      <c r="J116">
        <f t="shared" ref="J116:J123" si="7">ROUND(G116*(N116),2)</f>
        <v>0</v>
      </c>
      <c r="K116">
        <f t="shared" ref="K116:K123" si="8">ROUND(G116*(O116),2)</f>
        <v>0</v>
      </c>
      <c r="L116">
        <f t="shared" ref="L116:L123" si="9">ROUND(G116*(H116),2)</f>
        <v>0</v>
      </c>
      <c r="M116"/>
      <c r="N116">
        <v>0</v>
      </c>
      <c r="O116"/>
      <c r="P116"/>
      <c r="Q116"/>
      <c r="R116"/>
      <c r="S116">
        <f t="shared" ref="S116:S123" si="10">ROUND(G116*(P116),3)</f>
        <v>0</v>
      </c>
      <c r="T116"/>
      <c r="U116"/>
      <c r="V116"/>
      <c r="W116"/>
      <c r="Z116" s="1">
        <f t="shared" ref="Z116:Z123" si="11">0.058844*POWER(I116,0.952797)</f>
        <v>0</v>
      </c>
    </row>
    <row r="117" spans="1:26" ht="24.95" customHeight="1" x14ac:dyDescent="0.25">
      <c r="A117"/>
      <c r="B117"/>
      <c r="C117" t="s">
        <v>154</v>
      </c>
      <c r="D117" s="2" t="s">
        <v>155</v>
      </c>
      <c r="E117" s="2"/>
      <c r="F117" t="s">
        <v>128</v>
      </c>
      <c r="G117">
        <v>92.274000000000001</v>
      </c>
      <c r="H117">
        <v>0</v>
      </c>
      <c r="I117">
        <f t="shared" si="6"/>
        <v>0</v>
      </c>
      <c r="J117">
        <f t="shared" si="7"/>
        <v>0</v>
      </c>
      <c r="K117">
        <f t="shared" si="8"/>
        <v>0</v>
      </c>
      <c r="L117">
        <f t="shared" si="9"/>
        <v>0</v>
      </c>
      <c r="M117"/>
      <c r="N117">
        <v>0</v>
      </c>
      <c r="O117"/>
      <c r="P117">
        <v>2.2121499999999998</v>
      </c>
      <c r="Q117"/>
      <c r="R117">
        <v>2.2121499999999998</v>
      </c>
      <c r="S117">
        <f t="shared" si="10"/>
        <v>204.124</v>
      </c>
      <c r="T117"/>
      <c r="U117"/>
      <c r="V117"/>
      <c r="W117"/>
      <c r="Z117" s="1">
        <f t="shared" si="11"/>
        <v>0</v>
      </c>
    </row>
    <row r="118" spans="1:26" ht="24.95" customHeight="1" x14ac:dyDescent="0.25">
      <c r="A118"/>
      <c r="B118"/>
      <c r="C118" t="s">
        <v>156</v>
      </c>
      <c r="D118" s="2" t="s">
        <v>157</v>
      </c>
      <c r="E118" s="2"/>
      <c r="F118" t="s">
        <v>125</v>
      </c>
      <c r="G118">
        <v>15.99</v>
      </c>
      <c r="H118">
        <v>0</v>
      </c>
      <c r="I118">
        <f t="shared" si="6"/>
        <v>0</v>
      </c>
      <c r="J118">
        <f t="shared" si="7"/>
        <v>0</v>
      </c>
      <c r="K118">
        <f t="shared" si="8"/>
        <v>0</v>
      </c>
      <c r="L118">
        <f t="shared" si="9"/>
        <v>0</v>
      </c>
      <c r="M118"/>
      <c r="N118">
        <v>0</v>
      </c>
      <c r="O118"/>
      <c r="P118">
        <v>6.7000000000000002E-4</v>
      </c>
      <c r="Q118"/>
      <c r="R118">
        <v>6.7000000000000002E-4</v>
      </c>
      <c r="S118">
        <f t="shared" si="10"/>
        <v>1.0999999999999999E-2</v>
      </c>
      <c r="T118"/>
      <c r="U118"/>
      <c r="V118"/>
      <c r="W118"/>
      <c r="Z118" s="1">
        <f t="shared" si="11"/>
        <v>0</v>
      </c>
    </row>
    <row r="119" spans="1:26" ht="24.95" customHeight="1" x14ac:dyDescent="0.25">
      <c r="A119"/>
      <c r="B119"/>
      <c r="C119" t="s">
        <v>158</v>
      </c>
      <c r="D119" s="2" t="s">
        <v>159</v>
      </c>
      <c r="E119" s="2"/>
      <c r="F119" t="s">
        <v>125</v>
      </c>
      <c r="G119">
        <v>15.99</v>
      </c>
      <c r="H119">
        <v>0</v>
      </c>
      <c r="I119">
        <f t="shared" si="6"/>
        <v>0</v>
      </c>
      <c r="J119">
        <f t="shared" si="7"/>
        <v>0</v>
      </c>
      <c r="K119">
        <f t="shared" si="8"/>
        <v>0</v>
      </c>
      <c r="L119">
        <f t="shared" si="9"/>
        <v>0</v>
      </c>
      <c r="M119"/>
      <c r="N119">
        <v>0</v>
      </c>
      <c r="O119"/>
      <c r="P119"/>
      <c r="Q119"/>
      <c r="R119"/>
      <c r="S119">
        <f t="shared" si="10"/>
        <v>0</v>
      </c>
      <c r="T119"/>
      <c r="U119"/>
      <c r="V119"/>
      <c r="W119"/>
      <c r="Z119" s="1">
        <f t="shared" si="11"/>
        <v>0</v>
      </c>
    </row>
    <row r="120" spans="1:26" ht="24.95" customHeight="1" x14ac:dyDescent="0.25">
      <c r="A120"/>
      <c r="B120"/>
      <c r="C120" t="s">
        <v>160</v>
      </c>
      <c r="D120" s="2" t="s">
        <v>161</v>
      </c>
      <c r="E120" s="2"/>
      <c r="F120" t="s">
        <v>149</v>
      </c>
      <c r="G120">
        <v>4.1929999999999996</v>
      </c>
      <c r="H120">
        <v>0</v>
      </c>
      <c r="I120">
        <f t="shared" si="6"/>
        <v>0</v>
      </c>
      <c r="J120">
        <f t="shared" si="7"/>
        <v>0</v>
      </c>
      <c r="K120">
        <f t="shared" si="8"/>
        <v>0</v>
      </c>
      <c r="L120">
        <f t="shared" si="9"/>
        <v>0</v>
      </c>
      <c r="M120"/>
      <c r="N120">
        <v>0</v>
      </c>
      <c r="O120"/>
      <c r="P120">
        <v>1.20296</v>
      </c>
      <c r="Q120"/>
      <c r="R120">
        <v>1.20296</v>
      </c>
      <c r="S120">
        <f t="shared" si="10"/>
        <v>5.0439999999999996</v>
      </c>
      <c r="T120"/>
      <c r="U120"/>
      <c r="V120"/>
      <c r="W120"/>
      <c r="Z120" s="1">
        <f t="shared" si="11"/>
        <v>0</v>
      </c>
    </row>
    <row r="121" spans="1:26" ht="24.95" customHeight="1" x14ac:dyDescent="0.25">
      <c r="A121"/>
      <c r="B121"/>
      <c r="C121" t="s">
        <v>162</v>
      </c>
      <c r="D121" s="2" t="s">
        <v>163</v>
      </c>
      <c r="E121" s="2"/>
      <c r="F121" t="s">
        <v>128</v>
      </c>
      <c r="G121">
        <v>5.12</v>
      </c>
      <c r="H121">
        <v>0</v>
      </c>
      <c r="I121">
        <f t="shared" si="6"/>
        <v>0</v>
      </c>
      <c r="J121">
        <f t="shared" si="7"/>
        <v>0</v>
      </c>
      <c r="K121">
        <f t="shared" si="8"/>
        <v>0</v>
      </c>
      <c r="L121">
        <f t="shared" si="9"/>
        <v>0</v>
      </c>
      <c r="M121"/>
      <c r="N121">
        <v>0</v>
      </c>
      <c r="O121"/>
      <c r="P121">
        <v>2.2121499999999998</v>
      </c>
      <c r="Q121"/>
      <c r="R121">
        <v>2.2121499999999998</v>
      </c>
      <c r="S121">
        <f t="shared" si="10"/>
        <v>11.326000000000001</v>
      </c>
      <c r="T121"/>
      <c r="U121"/>
      <c r="V121"/>
      <c r="W121"/>
      <c r="Z121" s="1">
        <f t="shared" si="11"/>
        <v>0</v>
      </c>
    </row>
    <row r="122" spans="1:26" ht="24.95" customHeight="1" x14ac:dyDescent="0.25">
      <c r="A122"/>
      <c r="B122"/>
      <c r="C122" t="s">
        <v>164</v>
      </c>
      <c r="D122" s="2" t="s">
        <v>165</v>
      </c>
      <c r="E122" s="2"/>
      <c r="F122" t="s">
        <v>149</v>
      </c>
      <c r="G122">
        <v>0.51100000000000001</v>
      </c>
      <c r="H122">
        <v>0</v>
      </c>
      <c r="I122">
        <f t="shared" si="6"/>
        <v>0</v>
      </c>
      <c r="J122">
        <f t="shared" si="7"/>
        <v>0</v>
      </c>
      <c r="K122">
        <f t="shared" si="8"/>
        <v>0</v>
      </c>
      <c r="L122">
        <f t="shared" si="9"/>
        <v>0</v>
      </c>
      <c r="M122"/>
      <c r="N122">
        <v>0</v>
      </c>
      <c r="O122"/>
      <c r="P122">
        <v>1.13453</v>
      </c>
      <c r="Q122"/>
      <c r="R122">
        <v>1.13453</v>
      </c>
      <c r="S122">
        <f t="shared" si="10"/>
        <v>0.57999999999999996</v>
      </c>
      <c r="T122"/>
      <c r="U122"/>
      <c r="V122"/>
      <c r="W122"/>
      <c r="Z122" s="1">
        <f t="shared" si="11"/>
        <v>0</v>
      </c>
    </row>
    <row r="123" spans="1:26" ht="24.95" customHeight="1" x14ac:dyDescent="0.25">
      <c r="A123"/>
      <c r="B123"/>
      <c r="C123" t="s">
        <v>166</v>
      </c>
      <c r="D123" s="2" t="s">
        <v>167</v>
      </c>
      <c r="E123" s="2"/>
      <c r="F123" t="s">
        <v>128</v>
      </c>
      <c r="G123">
        <v>129.702</v>
      </c>
      <c r="H123">
        <v>0</v>
      </c>
      <c r="I123">
        <f t="shared" si="6"/>
        <v>0</v>
      </c>
      <c r="J123">
        <f t="shared" si="7"/>
        <v>0</v>
      </c>
      <c r="K123">
        <f t="shared" si="8"/>
        <v>0</v>
      </c>
      <c r="L123">
        <f t="shared" si="9"/>
        <v>0</v>
      </c>
      <c r="M123"/>
      <c r="N123">
        <v>0</v>
      </c>
      <c r="O123"/>
      <c r="P123"/>
      <c r="Q123"/>
      <c r="R123"/>
      <c r="S123">
        <f t="shared" si="10"/>
        <v>0</v>
      </c>
      <c r="T123"/>
      <c r="U123"/>
      <c r="V123"/>
      <c r="W123"/>
      <c r="Z123" s="1">
        <f t="shared" si="11"/>
        <v>0</v>
      </c>
    </row>
    <row r="124" spans="1:26" x14ac:dyDescent="0.25">
      <c r="A124"/>
      <c r="B124"/>
      <c r="C124">
        <v>2</v>
      </c>
      <c r="D124" s="2" t="s">
        <v>87</v>
      </c>
      <c r="E124" s="2"/>
      <c r="F124"/>
      <c r="G124"/>
      <c r="H124"/>
      <c r="I124">
        <f>ROUND((SUM(I115:I123))/1,2)</f>
        <v>0</v>
      </c>
      <c r="J124"/>
      <c r="K124"/>
      <c r="L124">
        <f>ROUND((SUM(L115:L123))/1,2)</f>
        <v>0</v>
      </c>
      <c r="M124">
        <f>ROUND((SUM(M115:M123))/1,2)</f>
        <v>0</v>
      </c>
      <c r="N124"/>
      <c r="O124"/>
      <c r="P124"/>
      <c r="Q124"/>
      <c r="R124"/>
      <c r="S124">
        <f>ROUND((SUM(S115:S123))/1,2)</f>
        <v>221.09</v>
      </c>
      <c r="T124"/>
      <c r="U124"/>
      <c r="V124">
        <f>ROUND((SUM(V115:V123))/1,2)</f>
        <v>0</v>
      </c>
      <c r="W124"/>
      <c r="X124"/>
      <c r="Y124"/>
      <c r="Z124"/>
    </row>
    <row r="125" spans="1:26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6" x14ac:dyDescent="0.25">
      <c r="A126"/>
      <c r="B126"/>
      <c r="C126">
        <v>3</v>
      </c>
      <c r="D126" s="2" t="s">
        <v>88</v>
      </c>
      <c r="E126" s="2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</row>
    <row r="127" spans="1:26" ht="24.95" customHeight="1" x14ac:dyDescent="0.25">
      <c r="A127"/>
      <c r="B127"/>
      <c r="C127" t="s">
        <v>168</v>
      </c>
      <c r="D127" s="2" t="s">
        <v>169</v>
      </c>
      <c r="E127" s="2"/>
      <c r="F127" t="s">
        <v>128</v>
      </c>
      <c r="G127">
        <v>84.353999999999999</v>
      </c>
      <c r="H127">
        <v>0</v>
      </c>
      <c r="I127">
        <f t="shared" ref="I127:I133" si="12">ROUND(G127*(H127),2)</f>
        <v>0</v>
      </c>
      <c r="J127">
        <f t="shared" ref="J127:J133" si="13">ROUND(G127*(N127),2)</f>
        <v>0</v>
      </c>
      <c r="K127">
        <f t="shared" ref="K127:K133" si="14">ROUND(G127*(O127),2)</f>
        <v>0</v>
      </c>
      <c r="L127">
        <f t="shared" ref="L127:L133" si="15">ROUND(G127*(H127),2)</f>
        <v>0</v>
      </c>
      <c r="M127"/>
      <c r="N127">
        <v>0</v>
      </c>
      <c r="O127"/>
      <c r="P127"/>
      <c r="Q127"/>
      <c r="R127"/>
      <c r="S127">
        <f t="shared" ref="S127:S133" si="16">ROUND(G127*(P127),3)</f>
        <v>0</v>
      </c>
      <c r="T127"/>
      <c r="U127"/>
      <c r="V127"/>
      <c r="W127"/>
      <c r="Z127" s="1">
        <f t="shared" ref="Z127:Z133" si="17">0.058844*POWER(I127,0.952797)</f>
        <v>0</v>
      </c>
    </row>
    <row r="128" spans="1:26" ht="24.95" customHeight="1" x14ac:dyDescent="0.25">
      <c r="A128"/>
      <c r="B128"/>
      <c r="C128" t="s">
        <v>170</v>
      </c>
      <c r="D128" s="2" t="s">
        <v>171</v>
      </c>
      <c r="E128" s="2"/>
      <c r="F128" t="s">
        <v>128</v>
      </c>
      <c r="G128">
        <v>19.515000000000001</v>
      </c>
      <c r="H128">
        <v>0</v>
      </c>
      <c r="I128">
        <f t="shared" si="12"/>
        <v>0</v>
      </c>
      <c r="J128">
        <f t="shared" si="13"/>
        <v>0</v>
      </c>
      <c r="K128">
        <f t="shared" si="14"/>
        <v>0</v>
      </c>
      <c r="L128">
        <f t="shared" si="15"/>
        <v>0</v>
      </c>
      <c r="M128"/>
      <c r="N128">
        <v>0</v>
      </c>
      <c r="O128"/>
      <c r="P128"/>
      <c r="Q128"/>
      <c r="R128"/>
      <c r="S128">
        <f t="shared" si="16"/>
        <v>0</v>
      </c>
      <c r="T128"/>
      <c r="U128"/>
      <c r="V128"/>
      <c r="W128"/>
      <c r="Z128" s="1">
        <f t="shared" si="17"/>
        <v>0</v>
      </c>
    </row>
    <row r="129" spans="1:26" ht="24.95" customHeight="1" x14ac:dyDescent="0.25">
      <c r="A129"/>
      <c r="B129"/>
      <c r="C129" t="s">
        <v>172</v>
      </c>
      <c r="D129" s="2" t="s">
        <v>173</v>
      </c>
      <c r="E129" s="2"/>
      <c r="F129" t="s">
        <v>128</v>
      </c>
      <c r="G129">
        <v>173.68100000000001</v>
      </c>
      <c r="H129">
        <v>0</v>
      </c>
      <c r="I129">
        <f t="shared" si="12"/>
        <v>0</v>
      </c>
      <c r="J129">
        <f t="shared" si="13"/>
        <v>0</v>
      </c>
      <c r="K129">
        <f t="shared" si="14"/>
        <v>0</v>
      </c>
      <c r="L129">
        <f t="shared" si="15"/>
        <v>0</v>
      </c>
      <c r="M129"/>
      <c r="N129">
        <v>0</v>
      </c>
      <c r="O129"/>
      <c r="P129"/>
      <c r="Q129"/>
      <c r="R129"/>
      <c r="S129">
        <f t="shared" si="16"/>
        <v>0</v>
      </c>
      <c r="T129"/>
      <c r="U129"/>
      <c r="V129"/>
      <c r="W129"/>
      <c r="Z129" s="1">
        <f t="shared" si="17"/>
        <v>0</v>
      </c>
    </row>
    <row r="130" spans="1:26" ht="24.95" customHeight="1" x14ac:dyDescent="0.25">
      <c r="A130"/>
      <c r="B130"/>
      <c r="C130" t="s">
        <v>174</v>
      </c>
      <c r="D130" s="2" t="s">
        <v>175</v>
      </c>
      <c r="E130" s="2"/>
      <c r="F130" t="s">
        <v>128</v>
      </c>
      <c r="G130">
        <v>32.01</v>
      </c>
      <c r="H130">
        <v>0</v>
      </c>
      <c r="I130">
        <f t="shared" si="12"/>
        <v>0</v>
      </c>
      <c r="J130">
        <f t="shared" si="13"/>
        <v>0</v>
      </c>
      <c r="K130">
        <f t="shared" si="14"/>
        <v>0</v>
      </c>
      <c r="L130">
        <f t="shared" si="15"/>
        <v>0</v>
      </c>
      <c r="M130"/>
      <c r="N130">
        <v>0</v>
      </c>
      <c r="O130"/>
      <c r="P130"/>
      <c r="Q130"/>
      <c r="R130"/>
      <c r="S130">
        <f t="shared" si="16"/>
        <v>0</v>
      </c>
      <c r="T130"/>
      <c r="U130"/>
      <c r="V130"/>
      <c r="W130"/>
      <c r="Z130" s="1">
        <f t="shared" si="17"/>
        <v>0</v>
      </c>
    </row>
    <row r="131" spans="1:26" ht="24.95" customHeight="1" x14ac:dyDescent="0.25">
      <c r="A131"/>
      <c r="B131"/>
      <c r="C131" t="s">
        <v>176</v>
      </c>
      <c r="D131" s="2" t="s">
        <v>177</v>
      </c>
      <c r="E131" s="2"/>
      <c r="F131" t="s">
        <v>178</v>
      </c>
      <c r="G131">
        <v>1</v>
      </c>
      <c r="H131">
        <v>0</v>
      </c>
      <c r="I131">
        <f t="shared" si="12"/>
        <v>0</v>
      </c>
      <c r="J131">
        <f t="shared" si="13"/>
        <v>0</v>
      </c>
      <c r="K131">
        <f t="shared" si="14"/>
        <v>0</v>
      </c>
      <c r="L131">
        <f t="shared" si="15"/>
        <v>0</v>
      </c>
      <c r="M131"/>
      <c r="N131">
        <v>0</v>
      </c>
      <c r="O131"/>
      <c r="P131"/>
      <c r="Q131"/>
      <c r="R131"/>
      <c r="S131">
        <f t="shared" si="16"/>
        <v>0</v>
      </c>
      <c r="T131"/>
      <c r="U131"/>
      <c r="V131"/>
      <c r="W131"/>
      <c r="Z131" s="1">
        <f t="shared" si="17"/>
        <v>0</v>
      </c>
    </row>
    <row r="132" spans="1:26" ht="24.95" customHeight="1" x14ac:dyDescent="0.25">
      <c r="A132"/>
      <c r="B132"/>
      <c r="C132" t="s">
        <v>179</v>
      </c>
      <c r="D132" s="2" t="s">
        <v>180</v>
      </c>
      <c r="E132" s="2"/>
      <c r="F132" t="s">
        <v>128</v>
      </c>
      <c r="G132">
        <v>50.595999999999997</v>
      </c>
      <c r="H132">
        <v>0</v>
      </c>
      <c r="I132">
        <f t="shared" si="12"/>
        <v>0</v>
      </c>
      <c r="J132">
        <f t="shared" si="13"/>
        <v>0</v>
      </c>
      <c r="K132">
        <f t="shared" si="14"/>
        <v>0</v>
      </c>
      <c r="L132">
        <f t="shared" si="15"/>
        <v>0</v>
      </c>
      <c r="M132"/>
      <c r="N132">
        <v>0</v>
      </c>
      <c r="O132"/>
      <c r="P132"/>
      <c r="Q132"/>
      <c r="R132"/>
      <c r="S132">
        <f t="shared" si="16"/>
        <v>0</v>
      </c>
      <c r="T132"/>
      <c r="U132"/>
      <c r="V132"/>
      <c r="W132"/>
      <c r="Z132" s="1">
        <f t="shared" si="17"/>
        <v>0</v>
      </c>
    </row>
    <row r="133" spans="1:26" ht="24.95" customHeight="1" x14ac:dyDescent="0.25">
      <c r="A133"/>
      <c r="B133"/>
      <c r="C133" t="s">
        <v>181</v>
      </c>
      <c r="D133" s="2" t="s">
        <v>182</v>
      </c>
      <c r="E133" s="2"/>
      <c r="F133" t="s">
        <v>125</v>
      </c>
      <c r="G133">
        <v>38.862000000000002</v>
      </c>
      <c r="H133">
        <v>0</v>
      </c>
      <c r="I133">
        <f t="shared" si="12"/>
        <v>0</v>
      </c>
      <c r="J133">
        <f t="shared" si="13"/>
        <v>0</v>
      </c>
      <c r="K133">
        <f t="shared" si="14"/>
        <v>0</v>
      </c>
      <c r="L133">
        <f t="shared" si="15"/>
        <v>0</v>
      </c>
      <c r="M133"/>
      <c r="N133">
        <v>0</v>
      </c>
      <c r="O133"/>
      <c r="P133"/>
      <c r="Q133"/>
      <c r="R133"/>
      <c r="S133">
        <f t="shared" si="16"/>
        <v>0</v>
      </c>
      <c r="T133"/>
      <c r="U133"/>
      <c r="V133"/>
      <c r="W133"/>
      <c r="Z133" s="1">
        <f t="shared" si="17"/>
        <v>0</v>
      </c>
    </row>
    <row r="134" spans="1:26" x14ac:dyDescent="0.25">
      <c r="A134"/>
      <c r="B134"/>
      <c r="C134">
        <v>3</v>
      </c>
      <c r="D134" s="2" t="s">
        <v>88</v>
      </c>
      <c r="E134" s="2"/>
      <c r="F134"/>
      <c r="G134"/>
      <c r="H134"/>
      <c r="I134">
        <f>ROUND((SUM(I126:I133))/1,2)</f>
        <v>0</v>
      </c>
      <c r="J134"/>
      <c r="K134"/>
      <c r="L134">
        <f>ROUND((SUM(L126:L133))/1,2)</f>
        <v>0</v>
      </c>
      <c r="M134">
        <f>ROUND((SUM(M126:M133))/1,2)</f>
        <v>0</v>
      </c>
      <c r="N134"/>
      <c r="O134"/>
      <c r="P134"/>
      <c r="Q134"/>
      <c r="R134"/>
      <c r="S134">
        <f>ROUND((SUM(S126:S133))/1,2)</f>
        <v>0</v>
      </c>
      <c r="T134"/>
      <c r="U134"/>
      <c r="V134">
        <f>ROUND((SUM(V126:V133))/1,2)</f>
        <v>0</v>
      </c>
      <c r="W134"/>
      <c r="X134"/>
      <c r="Y134"/>
      <c r="Z134"/>
    </row>
    <row r="135" spans="1:26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6" x14ac:dyDescent="0.25">
      <c r="A136"/>
      <c r="B136"/>
      <c r="C136">
        <v>4</v>
      </c>
      <c r="D136" s="2" t="s">
        <v>89</v>
      </c>
      <c r="E136" s="2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</row>
    <row r="137" spans="1:26" ht="24.95" customHeight="1" x14ac:dyDescent="0.25">
      <c r="A137"/>
      <c r="B137"/>
      <c r="C137" t="s">
        <v>183</v>
      </c>
      <c r="D137" s="2" t="s">
        <v>184</v>
      </c>
      <c r="E137" s="2"/>
      <c r="F137" t="s">
        <v>125</v>
      </c>
      <c r="G137">
        <v>946.69600000000003</v>
      </c>
      <c r="H137">
        <v>0</v>
      </c>
      <c r="I137">
        <f>ROUND(G137*(H137),2)</f>
        <v>0</v>
      </c>
      <c r="J137">
        <f>ROUND(G137*(N137),2)</f>
        <v>0</v>
      </c>
      <c r="K137">
        <f>ROUND(G137*(O137),2)</f>
        <v>0</v>
      </c>
      <c r="L137">
        <f>ROUND(G137*(H137),2)</f>
        <v>0</v>
      </c>
      <c r="M137"/>
      <c r="N137">
        <v>0</v>
      </c>
      <c r="O137"/>
      <c r="P137"/>
      <c r="Q137"/>
      <c r="R137"/>
      <c r="S137">
        <f>ROUND(G137*(P137),3)</f>
        <v>0</v>
      </c>
      <c r="T137"/>
      <c r="U137"/>
      <c r="V137"/>
      <c r="W137"/>
      <c r="Z137" s="1">
        <f>0.058844*POWER(I137,0.952797)</f>
        <v>0</v>
      </c>
    </row>
    <row r="138" spans="1:26" ht="24.95" customHeight="1" x14ac:dyDescent="0.25">
      <c r="A138"/>
      <c r="B138"/>
      <c r="C138" t="s">
        <v>185</v>
      </c>
      <c r="D138" s="2" t="s">
        <v>186</v>
      </c>
      <c r="E138" s="2"/>
      <c r="F138" t="s">
        <v>128</v>
      </c>
      <c r="G138">
        <v>132.53700000000001</v>
      </c>
      <c r="H138">
        <v>0</v>
      </c>
      <c r="I138">
        <f>ROUND(G138*(H138),2)</f>
        <v>0</v>
      </c>
      <c r="J138">
        <f>ROUND(G138*(N138),2)</f>
        <v>0</v>
      </c>
      <c r="K138">
        <f>ROUND(G138*(O138),2)</f>
        <v>0</v>
      </c>
      <c r="L138">
        <f>ROUND(G138*(H138),2)</f>
        <v>0</v>
      </c>
      <c r="M138"/>
      <c r="N138">
        <v>0</v>
      </c>
      <c r="O138"/>
      <c r="P138">
        <v>2.2122899999999999</v>
      </c>
      <c r="Q138"/>
      <c r="R138">
        <v>2.2122899999999999</v>
      </c>
      <c r="S138">
        <f>ROUND(G138*(P138),3)</f>
        <v>293.20999999999998</v>
      </c>
      <c r="T138"/>
      <c r="U138"/>
      <c r="V138"/>
      <c r="W138"/>
      <c r="Z138" s="1">
        <f>0.058844*POWER(I138,0.952797)</f>
        <v>0</v>
      </c>
    </row>
    <row r="139" spans="1:26" ht="24.95" customHeight="1" x14ac:dyDescent="0.25">
      <c r="A139"/>
      <c r="B139"/>
      <c r="C139" t="s">
        <v>187</v>
      </c>
      <c r="D139" s="2" t="s">
        <v>188</v>
      </c>
      <c r="E139" s="2"/>
      <c r="F139" t="s">
        <v>125</v>
      </c>
      <c r="G139">
        <v>1053.376</v>
      </c>
      <c r="H139">
        <v>0</v>
      </c>
      <c r="I139">
        <f>ROUND(G139*(H139),2)</f>
        <v>0</v>
      </c>
      <c r="J139">
        <f>ROUND(G139*(N139),2)</f>
        <v>0</v>
      </c>
      <c r="K139">
        <f>ROUND(G139*(O139),2)</f>
        <v>0</v>
      </c>
      <c r="L139">
        <f>ROUND(G139*(H139),2)</f>
        <v>0</v>
      </c>
      <c r="M139"/>
      <c r="N139">
        <v>0</v>
      </c>
      <c r="O139"/>
      <c r="P139">
        <v>3.8700000000000002E-3</v>
      </c>
      <c r="Q139"/>
      <c r="R139">
        <v>3.8700000000000002E-3</v>
      </c>
      <c r="S139">
        <f>ROUND(G139*(P139),3)</f>
        <v>4.077</v>
      </c>
      <c r="T139"/>
      <c r="U139"/>
      <c r="V139"/>
      <c r="W139"/>
      <c r="Z139" s="1">
        <f>0.058844*POWER(I139,0.952797)</f>
        <v>0</v>
      </c>
    </row>
    <row r="140" spans="1:26" ht="24.95" customHeight="1" x14ac:dyDescent="0.25">
      <c r="A140"/>
      <c r="B140"/>
      <c r="C140" t="s">
        <v>189</v>
      </c>
      <c r="D140" s="2" t="s">
        <v>190</v>
      </c>
      <c r="E140" s="2"/>
      <c r="F140" t="s">
        <v>125</v>
      </c>
      <c r="G140">
        <v>1053.375</v>
      </c>
      <c r="H140">
        <v>0</v>
      </c>
      <c r="I140">
        <f>ROUND(G140*(H140),2)</f>
        <v>0</v>
      </c>
      <c r="J140">
        <f>ROUND(G140*(N140),2)</f>
        <v>0</v>
      </c>
      <c r="K140">
        <f>ROUND(G140*(O140),2)</f>
        <v>0</v>
      </c>
      <c r="L140">
        <f>ROUND(G140*(H140),2)</f>
        <v>0</v>
      </c>
      <c r="M140"/>
      <c r="N140">
        <v>0</v>
      </c>
      <c r="O140"/>
      <c r="P140"/>
      <c r="Q140"/>
      <c r="R140"/>
      <c r="S140">
        <f>ROUND(G140*(P140),3)</f>
        <v>0</v>
      </c>
      <c r="T140"/>
      <c r="U140"/>
      <c r="V140"/>
      <c r="W140"/>
      <c r="Z140" s="1">
        <f>0.058844*POWER(I140,0.952797)</f>
        <v>0</v>
      </c>
    </row>
    <row r="141" spans="1:26" ht="24.95" customHeight="1" x14ac:dyDescent="0.25">
      <c r="A141"/>
      <c r="B141"/>
      <c r="C141" t="s">
        <v>191</v>
      </c>
      <c r="D141" s="2" t="s">
        <v>192</v>
      </c>
      <c r="E141" s="2"/>
      <c r="F141" t="s">
        <v>149</v>
      </c>
      <c r="G141">
        <v>11.352</v>
      </c>
      <c r="H141">
        <v>0</v>
      </c>
      <c r="I141">
        <f>ROUND(G141*(H141),2)</f>
        <v>0</v>
      </c>
      <c r="J141">
        <f>ROUND(G141*(N141),2)</f>
        <v>0</v>
      </c>
      <c r="K141">
        <f>ROUND(G141*(O141),2)</f>
        <v>0</v>
      </c>
      <c r="L141">
        <f>ROUND(G141*(H141),2)</f>
        <v>0</v>
      </c>
      <c r="M141"/>
      <c r="N141">
        <v>0</v>
      </c>
      <c r="O141"/>
      <c r="P141">
        <v>1.20296</v>
      </c>
      <c r="Q141"/>
      <c r="R141">
        <v>1.20296</v>
      </c>
      <c r="S141">
        <f>ROUND(G141*(P141),3)</f>
        <v>13.656000000000001</v>
      </c>
      <c r="T141"/>
      <c r="U141"/>
      <c r="V141"/>
      <c r="W141"/>
      <c r="Z141" s="1">
        <f>0.058844*POWER(I141,0.952797)</f>
        <v>0</v>
      </c>
    </row>
    <row r="142" spans="1:26" x14ac:dyDescent="0.25">
      <c r="A142"/>
      <c r="B142"/>
      <c r="C142">
        <v>4</v>
      </c>
      <c r="D142" s="2" t="s">
        <v>89</v>
      </c>
      <c r="E142" s="2"/>
      <c r="F142"/>
      <c r="G142"/>
      <c r="H142"/>
      <c r="I142">
        <f>ROUND((SUM(I136:I141))/1,2)</f>
        <v>0</v>
      </c>
      <c r="J142"/>
      <c r="K142"/>
      <c r="L142">
        <f>ROUND((SUM(L136:L141))/1,2)</f>
        <v>0</v>
      </c>
      <c r="M142">
        <f>ROUND((SUM(M136:M141))/1,2)</f>
        <v>0</v>
      </c>
      <c r="N142"/>
      <c r="O142"/>
      <c r="P142"/>
      <c r="Q142"/>
      <c r="R142"/>
      <c r="S142">
        <f>ROUND((SUM(S136:S141))/1,2)</f>
        <v>310.94</v>
      </c>
      <c r="T142"/>
      <c r="U142"/>
      <c r="V142">
        <f>ROUND((SUM(V136:V141))/1,2)</f>
        <v>0</v>
      </c>
      <c r="W142"/>
      <c r="X142"/>
      <c r="Y142"/>
      <c r="Z142"/>
    </row>
    <row r="143" spans="1:26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1:26" x14ac:dyDescent="0.25">
      <c r="A144"/>
      <c r="B144"/>
      <c r="C144">
        <v>6</v>
      </c>
      <c r="D144" s="2" t="s">
        <v>90</v>
      </c>
      <c r="E144" s="2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</row>
    <row r="145" spans="1:26" ht="24.95" customHeight="1" x14ac:dyDescent="0.25">
      <c r="A145"/>
      <c r="B145"/>
      <c r="C145" t="s">
        <v>193</v>
      </c>
      <c r="D145" s="2" t="s">
        <v>194</v>
      </c>
      <c r="E145" s="2"/>
      <c r="F145" t="s">
        <v>125</v>
      </c>
      <c r="G145">
        <v>0</v>
      </c>
      <c r="H145">
        <v>0</v>
      </c>
      <c r="I145">
        <f t="shared" ref="I145:I154" si="18">ROUND(G145*(H145),2)</f>
        <v>0</v>
      </c>
      <c r="J145">
        <f t="shared" ref="J145:J154" si="19">ROUND(G145*(N145),2)</f>
        <v>0</v>
      </c>
      <c r="K145">
        <f t="shared" ref="K145:K154" si="20">ROUND(G145*(O145),2)</f>
        <v>0</v>
      </c>
      <c r="L145">
        <f t="shared" ref="L145:L154" si="21">ROUND(G145*(H145),2)</f>
        <v>0</v>
      </c>
      <c r="M145"/>
      <c r="N145">
        <v>0</v>
      </c>
      <c r="O145"/>
      <c r="P145"/>
      <c r="Q145"/>
      <c r="R145"/>
      <c r="S145">
        <f t="shared" ref="S145:S154" si="22">ROUND(G145*(P145),3)</f>
        <v>0</v>
      </c>
      <c r="T145"/>
      <c r="U145"/>
      <c r="V145"/>
      <c r="W145"/>
      <c r="Z145" s="1">
        <f t="shared" ref="Z145:Z154" si="23">0.058844*POWER(I145,0.952797)</f>
        <v>0</v>
      </c>
    </row>
    <row r="146" spans="1:26" ht="24.95" customHeight="1" x14ac:dyDescent="0.25">
      <c r="A146"/>
      <c r="B146"/>
      <c r="C146" t="s">
        <v>195</v>
      </c>
      <c r="D146" s="2" t="s">
        <v>196</v>
      </c>
      <c r="E146" s="2"/>
      <c r="F146" t="s">
        <v>125</v>
      </c>
      <c r="G146">
        <v>450.09899999999999</v>
      </c>
      <c r="H146">
        <v>0</v>
      </c>
      <c r="I146">
        <f t="shared" si="18"/>
        <v>0</v>
      </c>
      <c r="J146">
        <f t="shared" si="19"/>
        <v>0</v>
      </c>
      <c r="K146">
        <f t="shared" si="20"/>
        <v>0</v>
      </c>
      <c r="L146">
        <f t="shared" si="21"/>
        <v>0</v>
      </c>
      <c r="M146"/>
      <c r="N146">
        <v>0</v>
      </c>
      <c r="O146"/>
      <c r="P146">
        <v>5.2999999999999998E-4</v>
      </c>
      <c r="Q146"/>
      <c r="R146">
        <v>5.2999999999999998E-4</v>
      </c>
      <c r="S146">
        <f t="shared" si="22"/>
        <v>0.23899999999999999</v>
      </c>
      <c r="T146"/>
      <c r="U146"/>
      <c r="V146"/>
      <c r="W146"/>
      <c r="Z146" s="1">
        <f t="shared" si="23"/>
        <v>0</v>
      </c>
    </row>
    <row r="147" spans="1:26" ht="24.95" customHeight="1" x14ac:dyDescent="0.25">
      <c r="A147"/>
      <c r="B147"/>
      <c r="C147" t="s">
        <v>197</v>
      </c>
      <c r="D147" s="2" t="s">
        <v>198</v>
      </c>
      <c r="E147" s="2"/>
      <c r="F147" t="s">
        <v>125</v>
      </c>
      <c r="G147">
        <v>595.99699999999996</v>
      </c>
      <c r="H147">
        <v>0</v>
      </c>
      <c r="I147">
        <f t="shared" si="18"/>
        <v>0</v>
      </c>
      <c r="J147">
        <f t="shared" si="19"/>
        <v>0</v>
      </c>
      <c r="K147">
        <f t="shared" si="20"/>
        <v>0</v>
      </c>
      <c r="L147">
        <f t="shared" si="21"/>
        <v>0</v>
      </c>
      <c r="M147"/>
      <c r="N147">
        <v>0</v>
      </c>
      <c r="O147"/>
      <c r="P147">
        <v>5.2999999999999998E-4</v>
      </c>
      <c r="Q147"/>
      <c r="R147">
        <v>5.2999999999999998E-4</v>
      </c>
      <c r="S147">
        <f t="shared" si="22"/>
        <v>0.316</v>
      </c>
      <c r="T147"/>
      <c r="U147"/>
      <c r="V147"/>
      <c r="W147"/>
      <c r="Z147" s="1">
        <f t="shared" si="23"/>
        <v>0</v>
      </c>
    </row>
    <row r="148" spans="1:26" ht="24.95" customHeight="1" x14ac:dyDescent="0.25">
      <c r="A148"/>
      <c r="B148"/>
      <c r="C148" t="s">
        <v>199</v>
      </c>
      <c r="D148" s="2" t="s">
        <v>200</v>
      </c>
      <c r="E148" s="2"/>
      <c r="F148" t="s">
        <v>125</v>
      </c>
      <c r="G148">
        <v>595.99699999999996</v>
      </c>
      <c r="H148">
        <v>0</v>
      </c>
      <c r="I148">
        <f t="shared" si="18"/>
        <v>0</v>
      </c>
      <c r="J148">
        <f t="shared" si="19"/>
        <v>0</v>
      </c>
      <c r="K148">
        <f t="shared" si="20"/>
        <v>0</v>
      </c>
      <c r="L148">
        <f t="shared" si="21"/>
        <v>0</v>
      </c>
      <c r="M148"/>
      <c r="N148">
        <v>0</v>
      </c>
      <c r="O148"/>
      <c r="P148"/>
      <c r="Q148"/>
      <c r="R148"/>
      <c r="S148">
        <f t="shared" si="22"/>
        <v>0</v>
      </c>
      <c r="T148"/>
      <c r="U148"/>
      <c r="V148"/>
      <c r="W148"/>
      <c r="Z148" s="1">
        <f t="shared" si="23"/>
        <v>0</v>
      </c>
    </row>
    <row r="149" spans="1:26" ht="24.95" customHeight="1" x14ac:dyDescent="0.25">
      <c r="A149"/>
      <c r="B149"/>
      <c r="C149" t="s">
        <v>201</v>
      </c>
      <c r="D149" s="2" t="s">
        <v>202</v>
      </c>
      <c r="E149" s="2"/>
      <c r="F149" t="s">
        <v>128</v>
      </c>
      <c r="G149">
        <v>91.260999999999996</v>
      </c>
      <c r="H149">
        <v>0</v>
      </c>
      <c r="I149">
        <f t="shared" si="18"/>
        <v>0</v>
      </c>
      <c r="J149">
        <f t="shared" si="19"/>
        <v>0</v>
      </c>
      <c r="K149">
        <f t="shared" si="20"/>
        <v>0</v>
      </c>
      <c r="L149">
        <f t="shared" si="21"/>
        <v>0</v>
      </c>
      <c r="M149"/>
      <c r="N149">
        <v>0</v>
      </c>
      <c r="O149"/>
      <c r="P149"/>
      <c r="Q149"/>
      <c r="R149"/>
      <c r="S149">
        <f t="shared" si="22"/>
        <v>0</v>
      </c>
      <c r="T149"/>
      <c r="U149"/>
      <c r="V149"/>
      <c r="W149"/>
      <c r="Z149" s="1">
        <f t="shared" si="23"/>
        <v>0</v>
      </c>
    </row>
    <row r="150" spans="1:26" ht="24.95" customHeight="1" x14ac:dyDescent="0.25">
      <c r="A150"/>
      <c r="B150"/>
      <c r="C150" t="s">
        <v>203</v>
      </c>
      <c r="D150" s="2" t="s">
        <v>204</v>
      </c>
      <c r="E150" s="2"/>
      <c r="F150" t="s">
        <v>128</v>
      </c>
      <c r="G150">
        <v>91.260999999999996</v>
      </c>
      <c r="H150">
        <v>0</v>
      </c>
      <c r="I150">
        <f t="shared" si="18"/>
        <v>0</v>
      </c>
      <c r="J150">
        <f t="shared" si="19"/>
        <v>0</v>
      </c>
      <c r="K150">
        <f t="shared" si="20"/>
        <v>0</v>
      </c>
      <c r="L150">
        <f t="shared" si="21"/>
        <v>0</v>
      </c>
      <c r="M150"/>
      <c r="N150">
        <v>0</v>
      </c>
      <c r="O150"/>
      <c r="P150"/>
      <c r="Q150"/>
      <c r="R150"/>
      <c r="S150">
        <f t="shared" si="22"/>
        <v>0</v>
      </c>
      <c r="T150"/>
      <c r="U150"/>
      <c r="V150"/>
      <c r="W150"/>
      <c r="Z150" s="1">
        <f t="shared" si="23"/>
        <v>0</v>
      </c>
    </row>
    <row r="151" spans="1:26" ht="24.95" customHeight="1" x14ac:dyDescent="0.25">
      <c r="A151"/>
      <c r="B151"/>
      <c r="C151" t="s">
        <v>205</v>
      </c>
      <c r="D151" s="2" t="s">
        <v>206</v>
      </c>
      <c r="E151" s="2"/>
      <c r="F151" t="s">
        <v>128</v>
      </c>
      <c r="G151">
        <v>91.260999999999996</v>
      </c>
      <c r="H151">
        <v>0</v>
      </c>
      <c r="I151">
        <f t="shared" si="18"/>
        <v>0</v>
      </c>
      <c r="J151">
        <f t="shared" si="19"/>
        <v>0</v>
      </c>
      <c r="K151">
        <f t="shared" si="20"/>
        <v>0</v>
      </c>
      <c r="L151">
        <f t="shared" si="21"/>
        <v>0</v>
      </c>
      <c r="M151"/>
      <c r="N151">
        <v>0</v>
      </c>
      <c r="O151"/>
      <c r="P151"/>
      <c r="Q151"/>
      <c r="R151"/>
      <c r="S151">
        <f t="shared" si="22"/>
        <v>0</v>
      </c>
      <c r="T151"/>
      <c r="U151"/>
      <c r="V151"/>
      <c r="W151"/>
      <c r="Z151" s="1">
        <f t="shared" si="23"/>
        <v>0</v>
      </c>
    </row>
    <row r="152" spans="1:26" ht="24.95" customHeight="1" x14ac:dyDescent="0.25">
      <c r="A152"/>
      <c r="B152"/>
      <c r="C152" t="s">
        <v>207</v>
      </c>
      <c r="D152" s="2" t="s">
        <v>208</v>
      </c>
      <c r="E152" s="2"/>
      <c r="F152" t="s">
        <v>149</v>
      </c>
      <c r="G152">
        <v>3.9980000000000002</v>
      </c>
      <c r="H152">
        <v>0</v>
      </c>
      <c r="I152">
        <f t="shared" si="18"/>
        <v>0</v>
      </c>
      <c r="J152">
        <f t="shared" si="19"/>
        <v>0</v>
      </c>
      <c r="K152">
        <f t="shared" si="20"/>
        <v>0</v>
      </c>
      <c r="L152">
        <f t="shared" si="21"/>
        <v>0</v>
      </c>
      <c r="M152"/>
      <c r="N152">
        <v>0</v>
      </c>
      <c r="O152"/>
      <c r="P152">
        <v>1.20296</v>
      </c>
      <c r="Q152"/>
      <c r="R152">
        <v>1.20296</v>
      </c>
      <c r="S152">
        <f t="shared" si="22"/>
        <v>4.8090000000000002</v>
      </c>
      <c r="T152"/>
      <c r="U152"/>
      <c r="V152"/>
      <c r="W152"/>
      <c r="Z152" s="1">
        <f t="shared" si="23"/>
        <v>0</v>
      </c>
    </row>
    <row r="153" spans="1:26" ht="24.95" customHeight="1" x14ac:dyDescent="0.25">
      <c r="A153"/>
      <c r="B153"/>
      <c r="C153" t="s">
        <v>209</v>
      </c>
      <c r="D153" s="2" t="s">
        <v>210</v>
      </c>
      <c r="E153" s="2"/>
      <c r="F153" t="s">
        <v>125</v>
      </c>
      <c r="G153">
        <v>1135.7</v>
      </c>
      <c r="H153">
        <v>0</v>
      </c>
      <c r="I153">
        <f t="shared" si="18"/>
        <v>0</v>
      </c>
      <c r="J153">
        <f t="shared" si="19"/>
        <v>0</v>
      </c>
      <c r="K153">
        <f t="shared" si="20"/>
        <v>0</v>
      </c>
      <c r="L153">
        <f t="shared" si="21"/>
        <v>0</v>
      </c>
      <c r="M153"/>
      <c r="N153">
        <v>0</v>
      </c>
      <c r="O153"/>
      <c r="P153"/>
      <c r="Q153"/>
      <c r="R153"/>
      <c r="S153">
        <f t="shared" si="22"/>
        <v>0</v>
      </c>
      <c r="T153"/>
      <c r="U153"/>
      <c r="V153"/>
      <c r="W153"/>
      <c r="Z153" s="1">
        <f t="shared" si="23"/>
        <v>0</v>
      </c>
    </row>
    <row r="154" spans="1:26" ht="24.95" customHeight="1" x14ac:dyDescent="0.25">
      <c r="A154"/>
      <c r="B154"/>
      <c r="C154" t="s">
        <v>211</v>
      </c>
      <c r="D154" s="2" t="s">
        <v>212</v>
      </c>
      <c r="E154" s="2"/>
      <c r="F154" t="s">
        <v>125</v>
      </c>
      <c r="G154">
        <v>65.591999999999999</v>
      </c>
      <c r="H154">
        <v>0</v>
      </c>
      <c r="I154">
        <f t="shared" si="18"/>
        <v>0</v>
      </c>
      <c r="J154">
        <f t="shared" si="19"/>
        <v>0</v>
      </c>
      <c r="K154">
        <f t="shared" si="20"/>
        <v>0</v>
      </c>
      <c r="L154">
        <f t="shared" si="21"/>
        <v>0</v>
      </c>
      <c r="M154"/>
      <c r="N154">
        <v>0</v>
      </c>
      <c r="O154"/>
      <c r="P154"/>
      <c r="Q154"/>
      <c r="R154"/>
      <c r="S154">
        <f t="shared" si="22"/>
        <v>0</v>
      </c>
      <c r="T154"/>
      <c r="U154"/>
      <c r="V154"/>
      <c r="W154"/>
      <c r="Z154" s="1">
        <f t="shared" si="23"/>
        <v>0</v>
      </c>
    </row>
    <row r="155" spans="1:26" x14ac:dyDescent="0.25">
      <c r="A155"/>
      <c r="B155"/>
      <c r="C155">
        <v>6</v>
      </c>
      <c r="D155" s="2" t="s">
        <v>90</v>
      </c>
      <c r="E155" s="2"/>
      <c r="F155"/>
      <c r="G155"/>
      <c r="H155"/>
      <c r="I155">
        <f>ROUND((SUM(I144:I154))/1,2)</f>
        <v>0</v>
      </c>
      <c r="J155"/>
      <c r="K155"/>
      <c r="L155">
        <f>ROUND((SUM(L144:L154))/1,2)</f>
        <v>0</v>
      </c>
      <c r="M155">
        <f>ROUND((SUM(M144:M154))/1,2)</f>
        <v>0</v>
      </c>
      <c r="N155"/>
      <c r="O155"/>
      <c r="P155"/>
      <c r="Q155"/>
      <c r="R155"/>
      <c r="S155">
        <f>ROUND((SUM(S144:S154))/1,2)</f>
        <v>5.36</v>
      </c>
      <c r="T155"/>
      <c r="U155"/>
      <c r="V155">
        <f>ROUND((SUM(V144:V154))/1,2)</f>
        <v>0</v>
      </c>
      <c r="W155"/>
      <c r="X155"/>
      <c r="Y155"/>
      <c r="Z155"/>
    </row>
    <row r="156" spans="1:26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1:26" x14ac:dyDescent="0.25">
      <c r="A157"/>
      <c r="B157"/>
      <c r="C157">
        <v>9</v>
      </c>
      <c r="D157" s="2" t="s">
        <v>91</v>
      </c>
      <c r="E157" s="2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24.95" customHeight="1" x14ac:dyDescent="0.25">
      <c r="A158"/>
      <c r="B158"/>
      <c r="C158" t="s">
        <v>213</v>
      </c>
      <c r="D158" s="2" t="s">
        <v>214</v>
      </c>
      <c r="E158" s="2"/>
      <c r="F158" t="s">
        <v>215</v>
      </c>
      <c r="G158">
        <v>112.5</v>
      </c>
      <c r="H158">
        <v>0</v>
      </c>
      <c r="I158">
        <f t="shared" ref="I158:I169" si="24">ROUND(G158*(H158),2)</f>
        <v>0</v>
      </c>
      <c r="J158">
        <f t="shared" ref="J158:J169" si="25">ROUND(G158*(N158),2)</f>
        <v>0</v>
      </c>
      <c r="K158">
        <f t="shared" ref="K158:K169" si="26">ROUND(G158*(O158),2)</f>
        <v>0</v>
      </c>
      <c r="L158">
        <f t="shared" ref="L158:L169" si="27">ROUND(G158*(H158),2)</f>
        <v>0</v>
      </c>
      <c r="M158"/>
      <c r="N158">
        <v>0</v>
      </c>
      <c r="O158"/>
      <c r="P158"/>
      <c r="Q158"/>
      <c r="R158"/>
      <c r="S158">
        <f t="shared" ref="S158:S169" si="28">ROUND(G158*(P158),3)</f>
        <v>0</v>
      </c>
      <c r="T158"/>
      <c r="U158"/>
      <c r="V158"/>
      <c r="W158"/>
      <c r="Z158" s="1">
        <f t="shared" ref="Z158:Z169" si="29">0.058844*POWER(I158,0.952797)</f>
        <v>0</v>
      </c>
    </row>
    <row r="159" spans="1:26" ht="24.95" customHeight="1" x14ac:dyDescent="0.25">
      <c r="A159"/>
      <c r="B159"/>
      <c r="C159" t="s">
        <v>216</v>
      </c>
      <c r="D159" s="2" t="s">
        <v>217</v>
      </c>
      <c r="E159" s="2"/>
      <c r="F159" t="s">
        <v>218</v>
      </c>
      <c r="G159">
        <v>247.54400000000001</v>
      </c>
      <c r="H159">
        <v>0</v>
      </c>
      <c r="I159">
        <f t="shared" si="24"/>
        <v>0</v>
      </c>
      <c r="J159">
        <f t="shared" si="25"/>
        <v>0</v>
      </c>
      <c r="K159">
        <f t="shared" si="26"/>
        <v>0</v>
      </c>
      <c r="L159">
        <f t="shared" si="27"/>
        <v>0</v>
      </c>
      <c r="M159">
        <f>ROUND(G159*(H159),2)</f>
        <v>0</v>
      </c>
      <c r="N159">
        <v>0</v>
      </c>
      <c r="O159"/>
      <c r="P159"/>
      <c r="Q159"/>
      <c r="R159"/>
      <c r="S159">
        <f t="shared" si="28"/>
        <v>0</v>
      </c>
      <c r="T159"/>
      <c r="U159"/>
      <c r="V159"/>
      <c r="W159"/>
      <c r="Z159" s="1">
        <f t="shared" si="29"/>
        <v>0</v>
      </c>
    </row>
    <row r="160" spans="1:26" ht="24.95" customHeight="1" x14ac:dyDescent="0.25">
      <c r="A160"/>
      <c r="B160"/>
      <c r="C160" t="s">
        <v>219</v>
      </c>
      <c r="D160" s="2" t="s">
        <v>220</v>
      </c>
      <c r="E160" s="2"/>
      <c r="F160" t="s">
        <v>125</v>
      </c>
      <c r="G160">
        <v>1009.8</v>
      </c>
      <c r="H160">
        <v>0</v>
      </c>
      <c r="I160">
        <f t="shared" si="24"/>
        <v>0</v>
      </c>
      <c r="J160">
        <f t="shared" si="25"/>
        <v>0</v>
      </c>
      <c r="K160">
        <f t="shared" si="26"/>
        <v>0</v>
      </c>
      <c r="L160">
        <f t="shared" si="27"/>
        <v>0</v>
      </c>
      <c r="M160"/>
      <c r="N160">
        <v>0</v>
      </c>
      <c r="O160"/>
      <c r="P160">
        <v>2.572E-2</v>
      </c>
      <c r="Q160"/>
      <c r="R160">
        <v>2.572E-2</v>
      </c>
      <c r="S160">
        <f t="shared" si="28"/>
        <v>25.972000000000001</v>
      </c>
      <c r="T160"/>
      <c r="U160"/>
      <c r="V160"/>
      <c r="W160"/>
      <c r="Z160" s="1">
        <f t="shared" si="29"/>
        <v>0</v>
      </c>
    </row>
    <row r="161" spans="1:26" ht="35.1" customHeight="1" x14ac:dyDescent="0.25">
      <c r="A161"/>
      <c r="B161"/>
      <c r="C161" t="s">
        <v>221</v>
      </c>
      <c r="D161" s="2" t="s">
        <v>222</v>
      </c>
      <c r="E161" s="2"/>
      <c r="F161" t="s">
        <v>125</v>
      </c>
      <c r="G161">
        <v>5049</v>
      </c>
      <c r="H161">
        <v>0</v>
      </c>
      <c r="I161">
        <f t="shared" si="24"/>
        <v>0</v>
      </c>
      <c r="J161">
        <f t="shared" si="25"/>
        <v>0</v>
      </c>
      <c r="K161">
        <f t="shared" si="26"/>
        <v>0</v>
      </c>
      <c r="L161">
        <f t="shared" si="27"/>
        <v>0</v>
      </c>
      <c r="M161"/>
      <c r="N161">
        <v>0</v>
      </c>
      <c r="O161"/>
      <c r="P161"/>
      <c r="Q161"/>
      <c r="R161"/>
      <c r="S161">
        <f t="shared" si="28"/>
        <v>0</v>
      </c>
      <c r="T161"/>
      <c r="U161"/>
      <c r="V161"/>
      <c r="W161"/>
      <c r="Z161" s="1">
        <f t="shared" si="29"/>
        <v>0</v>
      </c>
    </row>
    <row r="162" spans="1:26" ht="24.95" customHeight="1" x14ac:dyDescent="0.25">
      <c r="A162"/>
      <c r="B162"/>
      <c r="C162" t="s">
        <v>223</v>
      </c>
      <c r="D162" s="2" t="s">
        <v>224</v>
      </c>
      <c r="E162" s="2"/>
      <c r="F162" t="s">
        <v>125</v>
      </c>
      <c r="G162">
        <v>1009.8</v>
      </c>
      <c r="H162">
        <v>0</v>
      </c>
      <c r="I162">
        <f t="shared" si="24"/>
        <v>0</v>
      </c>
      <c r="J162">
        <f t="shared" si="25"/>
        <v>0</v>
      </c>
      <c r="K162">
        <f t="shared" si="26"/>
        <v>0</v>
      </c>
      <c r="L162">
        <f t="shared" si="27"/>
        <v>0</v>
      </c>
      <c r="M162"/>
      <c r="N162">
        <v>0</v>
      </c>
      <c r="O162"/>
      <c r="P162">
        <v>2.572E-2</v>
      </c>
      <c r="Q162"/>
      <c r="R162">
        <v>2.572E-2</v>
      </c>
      <c r="S162">
        <f t="shared" si="28"/>
        <v>25.972000000000001</v>
      </c>
      <c r="T162"/>
      <c r="U162"/>
      <c r="V162"/>
      <c r="W162"/>
      <c r="Z162" s="1">
        <f t="shared" si="29"/>
        <v>0</v>
      </c>
    </row>
    <row r="163" spans="1:26" ht="24.95" customHeight="1" x14ac:dyDescent="0.25">
      <c r="A163"/>
      <c r="B163"/>
      <c r="C163" t="s">
        <v>225</v>
      </c>
      <c r="D163" s="2" t="s">
        <v>226</v>
      </c>
      <c r="E163" s="2"/>
      <c r="F163" t="s">
        <v>125</v>
      </c>
      <c r="G163">
        <v>1168.74</v>
      </c>
      <c r="H163">
        <v>0</v>
      </c>
      <c r="I163">
        <f t="shared" si="24"/>
        <v>0</v>
      </c>
      <c r="J163">
        <f t="shared" si="25"/>
        <v>0</v>
      </c>
      <c r="K163">
        <f t="shared" si="26"/>
        <v>0</v>
      </c>
      <c r="L163">
        <f t="shared" si="27"/>
        <v>0</v>
      </c>
      <c r="M163"/>
      <c r="N163">
        <v>0</v>
      </c>
      <c r="O163"/>
      <c r="P163">
        <v>1.92E-3</v>
      </c>
      <c r="Q163"/>
      <c r="R163">
        <v>1.92E-3</v>
      </c>
      <c r="S163">
        <f t="shared" si="28"/>
        <v>2.2440000000000002</v>
      </c>
      <c r="T163"/>
      <c r="U163"/>
      <c r="V163"/>
      <c r="W163"/>
      <c r="Z163" s="1">
        <f t="shared" si="29"/>
        <v>0</v>
      </c>
    </row>
    <row r="164" spans="1:26" ht="24.95" customHeight="1" x14ac:dyDescent="0.25">
      <c r="A164"/>
      <c r="B164"/>
      <c r="C164" t="s">
        <v>227</v>
      </c>
      <c r="D164" s="2" t="s">
        <v>228</v>
      </c>
      <c r="E164" s="2"/>
      <c r="F164" t="s">
        <v>125</v>
      </c>
      <c r="G164">
        <v>1250</v>
      </c>
      <c r="H164">
        <v>0</v>
      </c>
      <c r="I164">
        <f t="shared" si="24"/>
        <v>0</v>
      </c>
      <c r="J164">
        <f t="shared" si="25"/>
        <v>0</v>
      </c>
      <c r="K164">
        <f t="shared" si="26"/>
        <v>0</v>
      </c>
      <c r="L164">
        <f t="shared" si="27"/>
        <v>0</v>
      </c>
      <c r="M164"/>
      <c r="N164">
        <v>0</v>
      </c>
      <c r="O164"/>
      <c r="P164">
        <v>5.0000000000000002E-5</v>
      </c>
      <c r="Q164"/>
      <c r="R164">
        <v>5.0000000000000002E-5</v>
      </c>
      <c r="S164">
        <f t="shared" si="28"/>
        <v>6.3E-2</v>
      </c>
      <c r="T164"/>
      <c r="U164"/>
      <c r="V164"/>
      <c r="W164"/>
      <c r="Z164" s="1">
        <f t="shared" si="29"/>
        <v>0</v>
      </c>
    </row>
    <row r="165" spans="1:26" ht="24.95" customHeight="1" x14ac:dyDescent="0.25">
      <c r="A165"/>
      <c r="B165"/>
      <c r="C165" t="s">
        <v>229</v>
      </c>
      <c r="D165" s="2" t="s">
        <v>230</v>
      </c>
      <c r="E165" s="2"/>
      <c r="F165" t="s">
        <v>218</v>
      </c>
      <c r="G165">
        <v>6</v>
      </c>
      <c r="H165">
        <v>0</v>
      </c>
      <c r="I165">
        <f t="shared" si="24"/>
        <v>0</v>
      </c>
      <c r="J165">
        <f t="shared" si="25"/>
        <v>0</v>
      </c>
      <c r="K165">
        <f t="shared" si="26"/>
        <v>0</v>
      </c>
      <c r="L165">
        <f t="shared" si="27"/>
        <v>0</v>
      </c>
      <c r="M165">
        <f>ROUND(G165*(H165),2)</f>
        <v>0</v>
      </c>
      <c r="N165">
        <v>0</v>
      </c>
      <c r="O165"/>
      <c r="P165"/>
      <c r="Q165"/>
      <c r="R165"/>
      <c r="S165">
        <f t="shared" si="28"/>
        <v>0</v>
      </c>
      <c r="T165"/>
      <c r="U165"/>
      <c r="V165"/>
      <c r="W165"/>
      <c r="Z165" s="1">
        <f t="shared" si="29"/>
        <v>0</v>
      </c>
    </row>
    <row r="166" spans="1:26" ht="24.95" customHeight="1" x14ac:dyDescent="0.25">
      <c r="A166"/>
      <c r="B166"/>
      <c r="C166" t="s">
        <v>231</v>
      </c>
      <c r="D166" s="2" t="s">
        <v>232</v>
      </c>
      <c r="E166" s="2"/>
      <c r="F166" t="s">
        <v>218</v>
      </c>
      <c r="G166">
        <v>3</v>
      </c>
      <c r="H166">
        <v>0</v>
      </c>
      <c r="I166">
        <f t="shared" si="24"/>
        <v>0</v>
      </c>
      <c r="J166">
        <f t="shared" si="25"/>
        <v>0</v>
      </c>
      <c r="K166">
        <f t="shared" si="26"/>
        <v>0</v>
      </c>
      <c r="L166">
        <f t="shared" si="27"/>
        <v>0</v>
      </c>
      <c r="M166">
        <f>ROUND(G166*(H166),2)</f>
        <v>0</v>
      </c>
      <c r="N166">
        <v>0</v>
      </c>
      <c r="O166"/>
      <c r="P166"/>
      <c r="Q166"/>
      <c r="R166"/>
      <c r="S166">
        <f t="shared" si="28"/>
        <v>0</v>
      </c>
      <c r="T166"/>
      <c r="U166"/>
      <c r="V166"/>
      <c r="W166"/>
      <c r="Z166" s="1">
        <f t="shared" si="29"/>
        <v>0</v>
      </c>
    </row>
    <row r="167" spans="1:26" ht="24.95" customHeight="1" x14ac:dyDescent="0.25">
      <c r="A167"/>
      <c r="B167"/>
      <c r="C167" t="s">
        <v>233</v>
      </c>
      <c r="D167" s="2" t="s">
        <v>234</v>
      </c>
      <c r="E167" s="2"/>
      <c r="F167" t="s">
        <v>178</v>
      </c>
      <c r="G167">
        <v>1</v>
      </c>
      <c r="H167">
        <v>0</v>
      </c>
      <c r="I167">
        <f t="shared" si="24"/>
        <v>0</v>
      </c>
      <c r="J167">
        <f t="shared" si="25"/>
        <v>0</v>
      </c>
      <c r="K167">
        <f t="shared" si="26"/>
        <v>0</v>
      </c>
      <c r="L167">
        <f t="shared" si="27"/>
        <v>0</v>
      </c>
      <c r="M167"/>
      <c r="N167">
        <v>0</v>
      </c>
      <c r="O167"/>
      <c r="P167"/>
      <c r="Q167"/>
      <c r="R167"/>
      <c r="S167">
        <f t="shared" si="28"/>
        <v>0</v>
      </c>
      <c r="T167"/>
      <c r="U167"/>
      <c r="V167"/>
      <c r="W167"/>
      <c r="Z167" s="1">
        <f t="shared" si="29"/>
        <v>0</v>
      </c>
    </row>
    <row r="168" spans="1:26" ht="24.95" customHeight="1" x14ac:dyDescent="0.25">
      <c r="A168"/>
      <c r="B168"/>
      <c r="C168" t="s">
        <v>235</v>
      </c>
      <c r="D168" s="2" t="s">
        <v>236</v>
      </c>
      <c r="E168" s="2"/>
      <c r="F168" t="s">
        <v>218</v>
      </c>
      <c r="G168">
        <v>1</v>
      </c>
      <c r="H168">
        <v>0</v>
      </c>
      <c r="I168">
        <f t="shared" si="24"/>
        <v>0</v>
      </c>
      <c r="J168">
        <f t="shared" si="25"/>
        <v>0</v>
      </c>
      <c r="K168">
        <f t="shared" si="26"/>
        <v>0</v>
      </c>
      <c r="L168">
        <f t="shared" si="27"/>
        <v>0</v>
      </c>
      <c r="M168"/>
      <c r="N168">
        <v>0</v>
      </c>
      <c r="O168"/>
      <c r="P168"/>
      <c r="Q168"/>
      <c r="R168"/>
      <c r="S168">
        <f t="shared" si="28"/>
        <v>0</v>
      </c>
      <c r="T168"/>
      <c r="U168"/>
      <c r="V168"/>
      <c r="W168"/>
      <c r="Z168" s="1">
        <f t="shared" si="29"/>
        <v>0</v>
      </c>
    </row>
    <row r="169" spans="1:26" ht="24.95" customHeight="1" x14ac:dyDescent="0.25">
      <c r="A169"/>
      <c r="B169"/>
      <c r="C169" t="s">
        <v>237</v>
      </c>
      <c r="D169" s="2" t="s">
        <v>238</v>
      </c>
      <c r="E169" s="2"/>
      <c r="F169" t="s">
        <v>218</v>
      </c>
      <c r="G169">
        <v>1</v>
      </c>
      <c r="H169">
        <v>0</v>
      </c>
      <c r="I169">
        <f t="shared" si="24"/>
        <v>0</v>
      </c>
      <c r="J169">
        <f t="shared" si="25"/>
        <v>0</v>
      </c>
      <c r="K169">
        <f t="shared" si="26"/>
        <v>0</v>
      </c>
      <c r="L169">
        <f t="shared" si="27"/>
        <v>0</v>
      </c>
      <c r="M169"/>
      <c r="N169">
        <v>0</v>
      </c>
      <c r="O169"/>
      <c r="P169"/>
      <c r="Q169"/>
      <c r="R169"/>
      <c r="S169">
        <f t="shared" si="28"/>
        <v>0</v>
      </c>
      <c r="T169"/>
      <c r="U169"/>
      <c r="V169"/>
      <c r="W169"/>
      <c r="Z169" s="1">
        <f t="shared" si="29"/>
        <v>0</v>
      </c>
    </row>
    <row r="170" spans="1:26" x14ac:dyDescent="0.25">
      <c r="A170"/>
      <c r="B170"/>
      <c r="C170">
        <v>9</v>
      </c>
      <c r="D170" s="2" t="s">
        <v>91</v>
      </c>
      <c r="E170" s="2"/>
      <c r="F170"/>
      <c r="G170"/>
      <c r="H170"/>
      <c r="I170">
        <f>ROUND((SUM(I157:I169))/1,2)</f>
        <v>0</v>
      </c>
      <c r="J170"/>
      <c r="K170"/>
      <c r="L170">
        <f>ROUND((SUM(L157:L169))/1,2)</f>
        <v>0</v>
      </c>
      <c r="M170">
        <f>ROUND((SUM(M157:M169))/1,2)</f>
        <v>0</v>
      </c>
      <c r="N170"/>
      <c r="O170"/>
      <c r="P170"/>
      <c r="Q170"/>
      <c r="R170"/>
      <c r="S170">
        <f>ROUND((SUM(S157:S169))/1,2)</f>
        <v>54.25</v>
      </c>
      <c r="T170"/>
      <c r="U170"/>
      <c r="V170">
        <f>ROUND((SUM(V157:V169))/1,2)</f>
        <v>0</v>
      </c>
      <c r="W170"/>
      <c r="X170"/>
      <c r="Y170"/>
      <c r="Z170"/>
    </row>
    <row r="171" spans="1:26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1:26" x14ac:dyDescent="0.25">
      <c r="A172"/>
      <c r="B172"/>
      <c r="C172">
        <v>99</v>
      </c>
      <c r="D172" s="2" t="s">
        <v>92</v>
      </c>
      <c r="E172" s="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</row>
    <row r="173" spans="1:26" ht="24.95" customHeight="1" x14ac:dyDescent="0.25">
      <c r="A173"/>
      <c r="B173"/>
      <c r="C173" t="s">
        <v>239</v>
      </c>
      <c r="D173" s="2" t="s">
        <v>240</v>
      </c>
      <c r="E173" s="2"/>
      <c r="F173" t="s">
        <v>149</v>
      </c>
      <c r="G173">
        <v>2295.9859999999999</v>
      </c>
      <c r="H173">
        <v>0</v>
      </c>
      <c r="I173">
        <f>ROUND(G173*(H173),2)</f>
        <v>0</v>
      </c>
      <c r="J173">
        <f>ROUND(G173*(N173),2)</f>
        <v>0</v>
      </c>
      <c r="K173">
        <f>ROUND(G173*(O173),2)</f>
        <v>0</v>
      </c>
      <c r="L173">
        <f>ROUND(G173*(H173),2)</f>
        <v>0</v>
      </c>
      <c r="M173"/>
      <c r="N173">
        <v>0</v>
      </c>
      <c r="O173"/>
      <c r="P173"/>
      <c r="Q173"/>
      <c r="R173"/>
      <c r="S173">
        <f>ROUND(G173*(P173),3)</f>
        <v>0</v>
      </c>
      <c r="T173"/>
      <c r="U173"/>
      <c r="V173"/>
      <c r="W173"/>
      <c r="Z173" s="1">
        <f>0.058844*POWER(I173,0.952797)</f>
        <v>0</v>
      </c>
    </row>
    <row r="174" spans="1:26" x14ac:dyDescent="0.25">
      <c r="A174"/>
      <c r="B174"/>
      <c r="C174">
        <v>99</v>
      </c>
      <c r="D174" s="2" t="s">
        <v>92</v>
      </c>
      <c r="E174" s="2"/>
      <c r="F174"/>
      <c r="G174"/>
      <c r="H174"/>
      <c r="I174">
        <f>ROUND((SUM(I172:I173))/1,2)</f>
        <v>0</v>
      </c>
      <c r="J174"/>
      <c r="K174"/>
      <c r="L174">
        <f>ROUND((SUM(L172:L173))/1,2)</f>
        <v>0</v>
      </c>
      <c r="M174">
        <f>ROUND((SUM(M172:M173))/1,2)</f>
        <v>0</v>
      </c>
      <c r="N174"/>
      <c r="O174"/>
      <c r="P174"/>
      <c r="Q174"/>
      <c r="R174"/>
      <c r="S174">
        <f>ROUND((SUM(S172:S173))/1,2)</f>
        <v>0</v>
      </c>
      <c r="T174"/>
      <c r="U174"/>
      <c r="V174">
        <f>ROUND((SUM(V172:V173))/1,2)</f>
        <v>0</v>
      </c>
      <c r="W174"/>
      <c r="X174"/>
      <c r="Y174"/>
      <c r="Z174"/>
    </row>
    <row r="175" spans="1:26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1:26" x14ac:dyDescent="0.25">
      <c r="A176"/>
      <c r="B176"/>
      <c r="C176"/>
      <c r="D176" s="2" t="s">
        <v>85</v>
      </c>
      <c r="E176" s="2"/>
      <c r="F176"/>
      <c r="G176"/>
      <c r="H176"/>
      <c r="I176">
        <f>ROUND((SUM(I98:I175))/2,2)</f>
        <v>0</v>
      </c>
      <c r="J176"/>
      <c r="K176"/>
      <c r="L176">
        <f>ROUND((SUM(L98:L175))/2,2)</f>
        <v>0</v>
      </c>
      <c r="M176">
        <f>ROUND((SUM(M98:M175))/2,2)</f>
        <v>0</v>
      </c>
      <c r="N176"/>
      <c r="O176"/>
      <c r="P176"/>
      <c r="Q176"/>
      <c r="R176"/>
      <c r="S176">
        <f>ROUND((SUM(S98:S175))/2,2)</f>
        <v>591.64</v>
      </c>
      <c r="T176"/>
      <c r="U176"/>
      <c r="V176">
        <f>ROUND((SUM(V98:V175))/2,2)</f>
        <v>0</v>
      </c>
      <c r="W176"/>
    </row>
    <row r="177" spans="1:26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1:26" x14ac:dyDescent="0.25">
      <c r="A178"/>
      <c r="B178"/>
      <c r="C178"/>
      <c r="D178" s="2" t="s">
        <v>93</v>
      </c>
      <c r="E178" s="2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</row>
    <row r="179" spans="1:26" x14ac:dyDescent="0.25">
      <c r="A179"/>
      <c r="B179"/>
      <c r="C179">
        <v>711</v>
      </c>
      <c r="D179" s="2" t="s">
        <v>94</v>
      </c>
      <c r="E179" s="2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</row>
    <row r="180" spans="1:26" ht="24.95" customHeight="1" x14ac:dyDescent="0.25">
      <c r="A180"/>
      <c r="B180"/>
      <c r="C180" t="s">
        <v>241</v>
      </c>
      <c r="D180" s="2" t="s">
        <v>242</v>
      </c>
      <c r="E180" s="2"/>
      <c r="F180" t="s">
        <v>125</v>
      </c>
      <c r="G180">
        <v>56.68</v>
      </c>
      <c r="H180">
        <v>0</v>
      </c>
      <c r="I180">
        <f t="shared" ref="I180:I186" si="30">ROUND(G180*(H180),2)</f>
        <v>0</v>
      </c>
      <c r="J180">
        <f t="shared" ref="J180:J186" si="31">ROUND(G180*(N180),2)</f>
        <v>0</v>
      </c>
      <c r="K180">
        <f t="shared" ref="K180:K186" si="32">ROUND(G180*(O180),2)</f>
        <v>0</v>
      </c>
      <c r="L180">
        <f t="shared" ref="L180:L186" si="33">ROUND(G180*(H180),2)</f>
        <v>0</v>
      </c>
      <c r="M180"/>
      <c r="N180">
        <v>0</v>
      </c>
      <c r="O180"/>
      <c r="P180"/>
      <c r="Q180"/>
      <c r="R180"/>
      <c r="S180">
        <f t="shared" ref="S180:S186" si="34">ROUND(G180*(P180),3)</f>
        <v>0</v>
      </c>
      <c r="T180"/>
      <c r="U180"/>
      <c r="V180"/>
      <c r="W180"/>
      <c r="Z180" s="1">
        <f t="shared" ref="Z180:Z186" si="35">0.058844*POWER(I180,0.952797)</f>
        <v>0</v>
      </c>
    </row>
    <row r="181" spans="1:26" ht="24.95" customHeight="1" x14ac:dyDescent="0.25">
      <c r="A181"/>
      <c r="B181"/>
      <c r="C181" t="s">
        <v>243</v>
      </c>
      <c r="D181" s="2" t="s">
        <v>244</v>
      </c>
      <c r="E181" s="2"/>
      <c r="F181" t="s">
        <v>125</v>
      </c>
      <c r="G181">
        <v>212.8</v>
      </c>
      <c r="H181">
        <v>0</v>
      </c>
      <c r="I181">
        <f t="shared" si="30"/>
        <v>0</v>
      </c>
      <c r="J181">
        <f t="shared" si="31"/>
        <v>0</v>
      </c>
      <c r="K181">
        <f t="shared" si="32"/>
        <v>0</v>
      </c>
      <c r="L181">
        <f t="shared" si="33"/>
        <v>0</v>
      </c>
      <c r="M181"/>
      <c r="N181">
        <v>0</v>
      </c>
      <c r="O181"/>
      <c r="P181"/>
      <c r="Q181"/>
      <c r="R181"/>
      <c r="S181">
        <f t="shared" si="34"/>
        <v>0</v>
      </c>
      <c r="T181"/>
      <c r="U181"/>
      <c r="V181"/>
      <c r="W181"/>
      <c r="Z181" s="1">
        <f t="shared" si="35"/>
        <v>0</v>
      </c>
    </row>
    <row r="182" spans="1:26" ht="24.95" customHeight="1" x14ac:dyDescent="0.25">
      <c r="A182"/>
      <c r="B182"/>
      <c r="C182" t="s">
        <v>245</v>
      </c>
      <c r="D182" s="2" t="s">
        <v>246</v>
      </c>
      <c r="E182" s="2"/>
      <c r="F182" t="s">
        <v>125</v>
      </c>
      <c r="G182">
        <v>1303.7329999999999</v>
      </c>
      <c r="H182">
        <v>0</v>
      </c>
      <c r="I182">
        <f t="shared" si="30"/>
        <v>0</v>
      </c>
      <c r="J182">
        <f t="shared" si="31"/>
        <v>0</v>
      </c>
      <c r="K182">
        <f t="shared" si="32"/>
        <v>0</v>
      </c>
      <c r="L182">
        <f t="shared" si="33"/>
        <v>0</v>
      </c>
      <c r="M182"/>
      <c r="N182">
        <v>0</v>
      </c>
      <c r="O182"/>
      <c r="P182"/>
      <c r="Q182"/>
      <c r="R182"/>
      <c r="S182">
        <f t="shared" si="34"/>
        <v>0</v>
      </c>
      <c r="T182"/>
      <c r="U182"/>
      <c r="V182"/>
      <c r="W182"/>
      <c r="Z182" s="1">
        <f t="shared" si="35"/>
        <v>0</v>
      </c>
    </row>
    <row r="183" spans="1:26" ht="24.95" customHeight="1" x14ac:dyDescent="0.25">
      <c r="A183"/>
      <c r="B183"/>
      <c r="C183" t="s">
        <v>247</v>
      </c>
      <c r="D183" s="2" t="s">
        <v>248</v>
      </c>
      <c r="E183" s="2"/>
      <c r="F183" t="s">
        <v>125</v>
      </c>
      <c r="G183">
        <v>651.86599999999999</v>
      </c>
      <c r="H183">
        <v>0</v>
      </c>
      <c r="I183">
        <f t="shared" si="30"/>
        <v>0</v>
      </c>
      <c r="J183">
        <f t="shared" si="31"/>
        <v>0</v>
      </c>
      <c r="K183">
        <f t="shared" si="32"/>
        <v>0</v>
      </c>
      <c r="L183">
        <f t="shared" si="33"/>
        <v>0</v>
      </c>
      <c r="M183"/>
      <c r="N183">
        <v>0</v>
      </c>
      <c r="O183"/>
      <c r="P183"/>
      <c r="Q183"/>
      <c r="R183"/>
      <c r="S183">
        <f t="shared" si="34"/>
        <v>0</v>
      </c>
      <c r="T183"/>
      <c r="U183"/>
      <c r="V183"/>
      <c r="W183"/>
      <c r="Z183" s="1">
        <f t="shared" si="35"/>
        <v>0</v>
      </c>
    </row>
    <row r="184" spans="1:26" ht="24.95" customHeight="1" x14ac:dyDescent="0.25">
      <c r="A184"/>
      <c r="B184"/>
      <c r="C184" t="s">
        <v>249</v>
      </c>
      <c r="D184" s="2" t="s">
        <v>250</v>
      </c>
      <c r="E184" s="2"/>
      <c r="F184" t="s">
        <v>125</v>
      </c>
      <c r="G184">
        <v>749.64599999999996</v>
      </c>
      <c r="H184">
        <v>0</v>
      </c>
      <c r="I184">
        <f t="shared" si="30"/>
        <v>0</v>
      </c>
      <c r="J184">
        <f t="shared" si="31"/>
        <v>0</v>
      </c>
      <c r="K184">
        <f t="shared" si="32"/>
        <v>0</v>
      </c>
      <c r="L184">
        <f t="shared" si="33"/>
        <v>0</v>
      </c>
      <c r="M184">
        <f>ROUND(G184*(H184),2)</f>
        <v>0</v>
      </c>
      <c r="N184">
        <v>0</v>
      </c>
      <c r="O184"/>
      <c r="P184"/>
      <c r="Q184"/>
      <c r="R184"/>
      <c r="S184">
        <f t="shared" si="34"/>
        <v>0</v>
      </c>
      <c r="T184"/>
      <c r="U184"/>
      <c r="V184"/>
      <c r="W184"/>
      <c r="Z184" s="1">
        <f t="shared" si="35"/>
        <v>0</v>
      </c>
    </row>
    <row r="185" spans="1:26" ht="24.95" customHeight="1" x14ac:dyDescent="0.25">
      <c r="A185"/>
      <c r="B185"/>
      <c r="C185" t="s">
        <v>251</v>
      </c>
      <c r="D185" s="2" t="s">
        <v>252</v>
      </c>
      <c r="E185" s="2"/>
      <c r="F185" t="s">
        <v>125</v>
      </c>
      <c r="G185">
        <v>1434.106</v>
      </c>
      <c r="H185">
        <v>0</v>
      </c>
      <c r="I185">
        <f t="shared" si="30"/>
        <v>0</v>
      </c>
      <c r="J185">
        <f t="shared" si="31"/>
        <v>0</v>
      </c>
      <c r="K185">
        <f t="shared" si="32"/>
        <v>0</v>
      </c>
      <c r="L185">
        <f t="shared" si="33"/>
        <v>0</v>
      </c>
      <c r="M185">
        <f>ROUND(G185*(H185),2)</f>
        <v>0</v>
      </c>
      <c r="N185">
        <v>0</v>
      </c>
      <c r="O185"/>
      <c r="P185"/>
      <c r="Q185"/>
      <c r="R185"/>
      <c r="S185">
        <f t="shared" si="34"/>
        <v>0</v>
      </c>
      <c r="T185"/>
      <c r="U185"/>
      <c r="V185"/>
      <c r="W185"/>
      <c r="Z185" s="1">
        <f t="shared" si="35"/>
        <v>0</v>
      </c>
    </row>
    <row r="186" spans="1:26" ht="24.95" customHeight="1" x14ac:dyDescent="0.25">
      <c r="A186"/>
      <c r="B186"/>
      <c r="C186" t="s">
        <v>253</v>
      </c>
      <c r="D186" s="2" t="s">
        <v>254</v>
      </c>
      <c r="E186" s="2"/>
      <c r="F186" t="s">
        <v>255</v>
      </c>
      <c r="G186">
        <v>2.2649804949760437</v>
      </c>
      <c r="H186">
        <v>0</v>
      </c>
      <c r="I186">
        <f t="shared" si="30"/>
        <v>0</v>
      </c>
      <c r="J186">
        <f t="shared" si="31"/>
        <v>0</v>
      </c>
      <c r="K186">
        <f t="shared" si="32"/>
        <v>0</v>
      </c>
      <c r="L186">
        <f t="shared" si="33"/>
        <v>0</v>
      </c>
      <c r="M186"/>
      <c r="N186">
        <v>0</v>
      </c>
      <c r="O186"/>
      <c r="P186"/>
      <c r="Q186"/>
      <c r="R186"/>
      <c r="S186">
        <f t="shared" si="34"/>
        <v>0</v>
      </c>
      <c r="T186"/>
      <c r="U186"/>
      <c r="V186"/>
      <c r="W186"/>
      <c r="Z186" s="1">
        <f t="shared" si="35"/>
        <v>0</v>
      </c>
    </row>
    <row r="187" spans="1:26" x14ac:dyDescent="0.25">
      <c r="A187"/>
      <c r="B187"/>
      <c r="C187">
        <v>711</v>
      </c>
      <c r="D187" s="2" t="s">
        <v>94</v>
      </c>
      <c r="E187" s="2"/>
      <c r="F187"/>
      <c r="G187"/>
      <c r="H187"/>
      <c r="I187">
        <f>ROUND((SUM(I179:I186))/1,2)</f>
        <v>0</v>
      </c>
      <c r="J187"/>
      <c r="K187"/>
      <c r="L187">
        <f>ROUND((SUM(L179:L186))/1,2)</f>
        <v>0</v>
      </c>
      <c r="M187">
        <f>ROUND((SUM(M179:M186))/1,2)</f>
        <v>0</v>
      </c>
      <c r="N187"/>
      <c r="O187"/>
      <c r="P187"/>
      <c r="Q187"/>
      <c r="R187"/>
      <c r="S187">
        <f>ROUND((SUM(S179:S186))/1,2)</f>
        <v>0</v>
      </c>
      <c r="T187"/>
      <c r="U187"/>
      <c r="V187">
        <f>ROUND((SUM(V179:V186))/1,2)</f>
        <v>0</v>
      </c>
      <c r="W187"/>
      <c r="X187"/>
      <c r="Y187"/>
      <c r="Z187"/>
    </row>
    <row r="188" spans="1:26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1:26" x14ac:dyDescent="0.25">
      <c r="A189"/>
      <c r="B189"/>
      <c r="C189">
        <v>712</v>
      </c>
      <c r="D189" s="2" t="s">
        <v>95</v>
      </c>
      <c r="E189" s="2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</row>
    <row r="190" spans="1:26" ht="24.95" customHeight="1" x14ac:dyDescent="0.25">
      <c r="A190"/>
      <c r="B190"/>
      <c r="C190" t="s">
        <v>256</v>
      </c>
      <c r="D190" s="2" t="s">
        <v>257</v>
      </c>
      <c r="E190" s="2"/>
      <c r="F190" t="s">
        <v>125</v>
      </c>
      <c r="G190">
        <v>690.76099999999997</v>
      </c>
      <c r="H190">
        <v>0</v>
      </c>
      <c r="I190">
        <f t="shared" ref="I190:I203" si="36">ROUND(G190*(H190),2)</f>
        <v>0</v>
      </c>
      <c r="J190">
        <f t="shared" ref="J190:J203" si="37">ROUND(G190*(N190),2)</f>
        <v>0</v>
      </c>
      <c r="K190">
        <f t="shared" ref="K190:K203" si="38">ROUND(G190*(O190),2)</f>
        <v>0</v>
      </c>
      <c r="L190">
        <f t="shared" ref="L190:L203" si="39">ROUND(G190*(H190),2)</f>
        <v>0</v>
      </c>
      <c r="M190"/>
      <c r="N190">
        <v>0</v>
      </c>
      <c r="O190"/>
      <c r="P190"/>
      <c r="Q190"/>
      <c r="R190"/>
      <c r="S190">
        <f t="shared" ref="S190:S203" si="40">ROUND(G190*(P190),3)</f>
        <v>0</v>
      </c>
      <c r="T190"/>
      <c r="U190"/>
      <c r="V190"/>
      <c r="W190"/>
      <c r="Z190" s="1">
        <f t="shared" ref="Z190:Z203" si="41">0.058844*POWER(I190,0.952797)</f>
        <v>0</v>
      </c>
    </row>
    <row r="191" spans="1:26" ht="24.95" customHeight="1" x14ac:dyDescent="0.25">
      <c r="A191"/>
      <c r="B191"/>
      <c r="C191" t="s">
        <v>258</v>
      </c>
      <c r="D191" s="2" t="s">
        <v>259</v>
      </c>
      <c r="E191" s="2"/>
      <c r="F191" t="s">
        <v>125</v>
      </c>
      <c r="G191">
        <v>759.83699999999999</v>
      </c>
      <c r="H191">
        <v>0</v>
      </c>
      <c r="I191">
        <f t="shared" si="36"/>
        <v>0</v>
      </c>
      <c r="J191">
        <f t="shared" si="37"/>
        <v>0</v>
      </c>
      <c r="K191">
        <f t="shared" si="38"/>
        <v>0</v>
      </c>
      <c r="L191">
        <f t="shared" si="39"/>
        <v>0</v>
      </c>
      <c r="M191">
        <f>ROUND(G191*(H191),2)</f>
        <v>0</v>
      </c>
      <c r="N191">
        <v>0</v>
      </c>
      <c r="O191"/>
      <c r="P191"/>
      <c r="Q191"/>
      <c r="R191"/>
      <c r="S191">
        <f t="shared" si="40"/>
        <v>0</v>
      </c>
      <c r="T191"/>
      <c r="U191"/>
      <c r="V191"/>
      <c r="W191"/>
      <c r="Z191" s="1">
        <f t="shared" si="41"/>
        <v>0</v>
      </c>
    </row>
    <row r="192" spans="1:26" ht="24.95" customHeight="1" x14ac:dyDescent="0.25">
      <c r="A192"/>
      <c r="B192"/>
      <c r="C192" t="s">
        <v>260</v>
      </c>
      <c r="D192" s="2" t="s">
        <v>261</v>
      </c>
      <c r="E192" s="2"/>
      <c r="F192" t="s">
        <v>125</v>
      </c>
      <c r="G192">
        <v>712.625</v>
      </c>
      <c r="H192">
        <v>0</v>
      </c>
      <c r="I192">
        <f t="shared" si="36"/>
        <v>0</v>
      </c>
      <c r="J192">
        <f t="shared" si="37"/>
        <v>0</v>
      </c>
      <c r="K192">
        <f t="shared" si="38"/>
        <v>0</v>
      </c>
      <c r="L192">
        <f t="shared" si="39"/>
        <v>0</v>
      </c>
      <c r="M192"/>
      <c r="N192">
        <v>0</v>
      </c>
      <c r="O192"/>
      <c r="P192">
        <v>9.0000000000000006E-5</v>
      </c>
      <c r="Q192"/>
      <c r="R192">
        <v>9.0000000000000006E-5</v>
      </c>
      <c r="S192">
        <f t="shared" si="40"/>
        <v>6.4000000000000001E-2</v>
      </c>
      <c r="T192"/>
      <c r="U192"/>
      <c r="V192"/>
      <c r="W192"/>
      <c r="Z192" s="1">
        <f t="shared" si="41"/>
        <v>0</v>
      </c>
    </row>
    <row r="193" spans="1:26" ht="35.1" customHeight="1" x14ac:dyDescent="0.25">
      <c r="A193"/>
      <c r="B193"/>
      <c r="C193" t="s">
        <v>262</v>
      </c>
      <c r="D193" s="2" t="s">
        <v>263</v>
      </c>
      <c r="E193" s="2"/>
      <c r="F193" t="s">
        <v>125</v>
      </c>
      <c r="G193">
        <v>819.51900000000001</v>
      </c>
      <c r="H193">
        <v>0</v>
      </c>
      <c r="I193">
        <f t="shared" si="36"/>
        <v>0</v>
      </c>
      <c r="J193">
        <f t="shared" si="37"/>
        <v>0</v>
      </c>
      <c r="K193">
        <f t="shared" si="38"/>
        <v>0</v>
      </c>
      <c r="L193">
        <f t="shared" si="39"/>
        <v>0</v>
      </c>
      <c r="M193">
        <f>ROUND(G193*(H193),2)</f>
        <v>0</v>
      </c>
      <c r="N193">
        <v>0</v>
      </c>
      <c r="O193"/>
      <c r="P193"/>
      <c r="Q193"/>
      <c r="R193"/>
      <c r="S193">
        <f t="shared" si="40"/>
        <v>0</v>
      </c>
      <c r="T193"/>
      <c r="U193"/>
      <c r="V193"/>
      <c r="W193"/>
      <c r="Z193" s="1">
        <f t="shared" si="41"/>
        <v>0</v>
      </c>
    </row>
    <row r="194" spans="1:26" ht="24.95" customHeight="1" x14ac:dyDescent="0.25">
      <c r="A194"/>
      <c r="B194"/>
      <c r="C194" t="s">
        <v>264</v>
      </c>
      <c r="D194" s="2" t="s">
        <v>265</v>
      </c>
      <c r="E194" s="2"/>
      <c r="F194" t="s">
        <v>125</v>
      </c>
      <c r="G194">
        <v>712.625</v>
      </c>
      <c r="H194">
        <v>0</v>
      </c>
      <c r="I194">
        <f t="shared" si="36"/>
        <v>0</v>
      </c>
      <c r="J194">
        <f t="shared" si="37"/>
        <v>0</v>
      </c>
      <c r="K194">
        <f t="shared" si="38"/>
        <v>0</v>
      </c>
      <c r="L194">
        <f t="shared" si="39"/>
        <v>0</v>
      </c>
      <c r="M194"/>
      <c r="N194">
        <v>0</v>
      </c>
      <c r="O194"/>
      <c r="P194"/>
      <c r="Q194"/>
      <c r="R194"/>
      <c r="S194">
        <f t="shared" si="40"/>
        <v>0</v>
      </c>
      <c r="T194"/>
      <c r="U194"/>
      <c r="V194"/>
      <c r="W194"/>
      <c r="Z194" s="1">
        <f t="shared" si="41"/>
        <v>0</v>
      </c>
    </row>
    <row r="195" spans="1:26" ht="24.95" customHeight="1" x14ac:dyDescent="0.25">
      <c r="A195"/>
      <c r="B195"/>
      <c r="C195" t="s">
        <v>266</v>
      </c>
      <c r="D195" s="2" t="s">
        <v>267</v>
      </c>
      <c r="E195" s="2"/>
      <c r="F195" t="s">
        <v>125</v>
      </c>
      <c r="G195">
        <v>2137.8739999999998</v>
      </c>
      <c r="H195">
        <v>0</v>
      </c>
      <c r="I195">
        <f t="shared" si="36"/>
        <v>0</v>
      </c>
      <c r="J195">
        <f t="shared" si="37"/>
        <v>0</v>
      </c>
      <c r="K195">
        <f t="shared" si="38"/>
        <v>0</v>
      </c>
      <c r="L195">
        <f t="shared" si="39"/>
        <v>0</v>
      </c>
      <c r="M195"/>
      <c r="N195">
        <v>0</v>
      </c>
      <c r="O195"/>
      <c r="P195"/>
      <c r="Q195"/>
      <c r="R195"/>
      <c r="S195">
        <f t="shared" si="40"/>
        <v>0</v>
      </c>
      <c r="T195"/>
      <c r="U195"/>
      <c r="V195"/>
      <c r="W195"/>
      <c r="Z195" s="1">
        <f t="shared" si="41"/>
        <v>0</v>
      </c>
    </row>
    <row r="196" spans="1:26" ht="35.1" customHeight="1" x14ac:dyDescent="0.25">
      <c r="A196"/>
      <c r="B196"/>
      <c r="C196" t="s">
        <v>268</v>
      </c>
      <c r="D196" s="2" t="s">
        <v>269</v>
      </c>
      <c r="E196" s="2"/>
      <c r="F196" t="s">
        <v>125</v>
      </c>
      <c r="G196">
        <v>2351.6619999999998</v>
      </c>
      <c r="H196">
        <v>0</v>
      </c>
      <c r="I196">
        <f t="shared" si="36"/>
        <v>0</v>
      </c>
      <c r="J196">
        <f t="shared" si="37"/>
        <v>0</v>
      </c>
      <c r="K196">
        <f t="shared" si="38"/>
        <v>0</v>
      </c>
      <c r="L196">
        <f t="shared" si="39"/>
        <v>0</v>
      </c>
      <c r="M196">
        <f>ROUND(G196*(H196),2)</f>
        <v>0</v>
      </c>
      <c r="N196">
        <v>0</v>
      </c>
      <c r="O196"/>
      <c r="P196"/>
      <c r="Q196"/>
      <c r="R196"/>
      <c r="S196">
        <f t="shared" si="40"/>
        <v>0</v>
      </c>
      <c r="T196"/>
      <c r="U196"/>
      <c r="V196"/>
      <c r="W196"/>
      <c r="Z196" s="1">
        <f t="shared" si="41"/>
        <v>0</v>
      </c>
    </row>
    <row r="197" spans="1:26" ht="24.95" customHeight="1" x14ac:dyDescent="0.25">
      <c r="A197"/>
      <c r="B197"/>
      <c r="C197" t="s">
        <v>270</v>
      </c>
      <c r="D197" s="2" t="s">
        <v>271</v>
      </c>
      <c r="E197" s="2"/>
      <c r="F197" t="s">
        <v>218</v>
      </c>
      <c r="G197">
        <v>5</v>
      </c>
      <c r="H197">
        <v>0</v>
      </c>
      <c r="I197">
        <f t="shared" si="36"/>
        <v>0</v>
      </c>
      <c r="J197">
        <f t="shared" si="37"/>
        <v>0</v>
      </c>
      <c r="K197">
        <f t="shared" si="38"/>
        <v>0</v>
      </c>
      <c r="L197">
        <f t="shared" si="39"/>
        <v>0</v>
      </c>
      <c r="M197"/>
      <c r="N197">
        <v>0</v>
      </c>
      <c r="O197"/>
      <c r="P197"/>
      <c r="Q197"/>
      <c r="R197"/>
      <c r="S197">
        <f t="shared" si="40"/>
        <v>0</v>
      </c>
      <c r="T197"/>
      <c r="U197"/>
      <c r="V197"/>
      <c r="W197"/>
      <c r="Z197" s="1">
        <f t="shared" si="41"/>
        <v>0</v>
      </c>
    </row>
    <row r="198" spans="1:26" ht="24.95" customHeight="1" x14ac:dyDescent="0.25">
      <c r="A198"/>
      <c r="B198"/>
      <c r="C198" t="s">
        <v>272</v>
      </c>
      <c r="D198" s="2" t="s">
        <v>273</v>
      </c>
      <c r="E198" s="2"/>
      <c r="F198" t="s">
        <v>218</v>
      </c>
      <c r="G198">
        <v>3</v>
      </c>
      <c r="H198">
        <v>0</v>
      </c>
      <c r="I198">
        <f t="shared" si="36"/>
        <v>0</v>
      </c>
      <c r="J198">
        <f t="shared" si="37"/>
        <v>0</v>
      </c>
      <c r="K198">
        <f t="shared" si="38"/>
        <v>0</v>
      </c>
      <c r="L198">
        <f t="shared" si="39"/>
        <v>0</v>
      </c>
      <c r="M198"/>
      <c r="N198">
        <v>0</v>
      </c>
      <c r="O198"/>
      <c r="P198"/>
      <c r="Q198"/>
      <c r="R198"/>
      <c r="S198">
        <f t="shared" si="40"/>
        <v>0</v>
      </c>
      <c r="T198"/>
      <c r="U198"/>
      <c r="V198"/>
      <c r="W198"/>
      <c r="Z198" s="1">
        <f t="shared" si="41"/>
        <v>0</v>
      </c>
    </row>
    <row r="199" spans="1:26" ht="24.95" customHeight="1" x14ac:dyDescent="0.25">
      <c r="A199"/>
      <c r="B199"/>
      <c r="C199" t="s">
        <v>274</v>
      </c>
      <c r="D199" s="2" t="s">
        <v>275</v>
      </c>
      <c r="E199" s="2"/>
      <c r="F199" t="s">
        <v>125</v>
      </c>
      <c r="G199">
        <v>625.16899999999998</v>
      </c>
      <c r="H199">
        <v>0</v>
      </c>
      <c r="I199">
        <f t="shared" si="36"/>
        <v>0</v>
      </c>
      <c r="J199">
        <f t="shared" si="37"/>
        <v>0</v>
      </c>
      <c r="K199">
        <f t="shared" si="38"/>
        <v>0</v>
      </c>
      <c r="L199">
        <f t="shared" si="39"/>
        <v>0</v>
      </c>
      <c r="M199"/>
      <c r="N199">
        <v>0</v>
      </c>
      <c r="O199"/>
      <c r="P199"/>
      <c r="Q199"/>
      <c r="R199"/>
      <c r="S199">
        <f t="shared" si="40"/>
        <v>0</v>
      </c>
      <c r="T199"/>
      <c r="U199"/>
      <c r="V199"/>
      <c r="W199"/>
      <c r="Z199" s="1">
        <f t="shared" si="41"/>
        <v>0</v>
      </c>
    </row>
    <row r="200" spans="1:26" ht="24.95" customHeight="1" x14ac:dyDescent="0.25">
      <c r="A200"/>
      <c r="B200"/>
      <c r="C200" t="s">
        <v>276</v>
      </c>
      <c r="D200" s="2" t="s">
        <v>277</v>
      </c>
      <c r="E200" s="2"/>
      <c r="F200" t="s">
        <v>128</v>
      </c>
      <c r="G200">
        <v>50</v>
      </c>
      <c r="H200">
        <v>0</v>
      </c>
      <c r="I200">
        <f t="shared" si="36"/>
        <v>0</v>
      </c>
      <c r="J200">
        <f t="shared" si="37"/>
        <v>0</v>
      </c>
      <c r="K200">
        <f t="shared" si="38"/>
        <v>0</v>
      </c>
      <c r="L200">
        <f t="shared" si="39"/>
        <v>0</v>
      </c>
      <c r="M200">
        <f>ROUND(G200*(H200),2)</f>
        <v>0</v>
      </c>
      <c r="N200">
        <v>0</v>
      </c>
      <c r="O200"/>
      <c r="P200"/>
      <c r="Q200"/>
      <c r="R200"/>
      <c r="S200">
        <f t="shared" si="40"/>
        <v>0</v>
      </c>
      <c r="T200"/>
      <c r="U200"/>
      <c r="V200"/>
      <c r="W200"/>
      <c r="Z200" s="1">
        <f t="shared" si="41"/>
        <v>0</v>
      </c>
    </row>
    <row r="201" spans="1:26" ht="24.95" customHeight="1" x14ac:dyDescent="0.25">
      <c r="A201"/>
      <c r="B201"/>
      <c r="C201" t="s">
        <v>272</v>
      </c>
      <c r="D201" s="2" t="s">
        <v>278</v>
      </c>
      <c r="E201" s="2"/>
      <c r="F201" t="s">
        <v>125</v>
      </c>
      <c r="G201">
        <v>21.562999999999999</v>
      </c>
      <c r="H201">
        <v>0</v>
      </c>
      <c r="I201">
        <f t="shared" si="36"/>
        <v>0</v>
      </c>
      <c r="J201">
        <f t="shared" si="37"/>
        <v>0</v>
      </c>
      <c r="K201">
        <f t="shared" si="38"/>
        <v>0</v>
      </c>
      <c r="L201">
        <f t="shared" si="39"/>
        <v>0</v>
      </c>
      <c r="M201"/>
      <c r="N201">
        <v>0</v>
      </c>
      <c r="O201"/>
      <c r="P201"/>
      <c r="Q201"/>
      <c r="R201"/>
      <c r="S201">
        <f t="shared" si="40"/>
        <v>0</v>
      </c>
      <c r="T201"/>
      <c r="U201"/>
      <c r="V201"/>
      <c r="W201"/>
      <c r="Z201" s="1">
        <f t="shared" si="41"/>
        <v>0</v>
      </c>
    </row>
    <row r="202" spans="1:26" ht="24.95" customHeight="1" x14ac:dyDescent="0.25">
      <c r="A202"/>
      <c r="B202"/>
      <c r="C202" t="s">
        <v>279</v>
      </c>
      <c r="D202" s="2" t="s">
        <v>280</v>
      </c>
      <c r="E202" s="2"/>
      <c r="F202" t="s">
        <v>218</v>
      </c>
      <c r="G202">
        <v>20</v>
      </c>
      <c r="H202">
        <v>0</v>
      </c>
      <c r="I202">
        <f t="shared" si="36"/>
        <v>0</v>
      </c>
      <c r="J202">
        <f t="shared" si="37"/>
        <v>0</v>
      </c>
      <c r="K202">
        <f t="shared" si="38"/>
        <v>0</v>
      </c>
      <c r="L202">
        <f t="shared" si="39"/>
        <v>0</v>
      </c>
      <c r="M202"/>
      <c r="N202">
        <v>0</v>
      </c>
      <c r="O202"/>
      <c r="P202"/>
      <c r="Q202"/>
      <c r="R202"/>
      <c r="S202">
        <f t="shared" si="40"/>
        <v>0</v>
      </c>
      <c r="T202"/>
      <c r="U202"/>
      <c r="V202"/>
      <c r="W202"/>
      <c r="Z202" s="1">
        <f t="shared" si="41"/>
        <v>0</v>
      </c>
    </row>
    <row r="203" spans="1:26" ht="24.95" customHeight="1" x14ac:dyDescent="0.25">
      <c r="A203"/>
      <c r="B203"/>
      <c r="C203" t="s">
        <v>281</v>
      </c>
      <c r="D203" s="2" t="s">
        <v>282</v>
      </c>
      <c r="E203" s="2"/>
      <c r="F203" t="s">
        <v>255</v>
      </c>
      <c r="G203">
        <v>2.3404798448085784</v>
      </c>
      <c r="H203">
        <v>0</v>
      </c>
      <c r="I203">
        <f t="shared" si="36"/>
        <v>0</v>
      </c>
      <c r="J203">
        <f t="shared" si="37"/>
        <v>0</v>
      </c>
      <c r="K203">
        <f t="shared" si="38"/>
        <v>0</v>
      </c>
      <c r="L203">
        <f t="shared" si="39"/>
        <v>0</v>
      </c>
      <c r="M203"/>
      <c r="N203">
        <v>0</v>
      </c>
      <c r="O203"/>
      <c r="P203"/>
      <c r="Q203"/>
      <c r="R203"/>
      <c r="S203">
        <f t="shared" si="40"/>
        <v>0</v>
      </c>
      <c r="T203"/>
      <c r="U203"/>
      <c r="V203"/>
      <c r="W203"/>
      <c r="Z203" s="1">
        <f t="shared" si="41"/>
        <v>0</v>
      </c>
    </row>
    <row r="204" spans="1:26" x14ac:dyDescent="0.25">
      <c r="A204"/>
      <c r="B204"/>
      <c r="C204">
        <v>712</v>
      </c>
      <c r="D204" s="2" t="s">
        <v>95</v>
      </c>
      <c r="E204" s="2"/>
      <c r="F204"/>
      <c r="G204"/>
      <c r="H204"/>
      <c r="I204">
        <f>ROUND((SUM(I189:I203))/1,2)</f>
        <v>0</v>
      </c>
      <c r="J204"/>
      <c r="K204"/>
      <c r="L204">
        <f>ROUND((SUM(L189:L203))/1,2)</f>
        <v>0</v>
      </c>
      <c r="M204">
        <f>ROUND((SUM(M189:M203))/1,2)</f>
        <v>0</v>
      </c>
      <c r="N204"/>
      <c r="O204"/>
      <c r="P204"/>
      <c r="Q204"/>
      <c r="R204"/>
      <c r="S204">
        <f>ROUND((SUM(S189:S203))/1,2)</f>
        <v>0.06</v>
      </c>
      <c r="T204"/>
      <c r="U204"/>
      <c r="V204">
        <f>ROUND((SUM(V189:V203))/1,2)</f>
        <v>0</v>
      </c>
      <c r="W204"/>
      <c r="X204"/>
      <c r="Y204"/>
      <c r="Z204"/>
    </row>
    <row r="205" spans="1:26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</row>
    <row r="206" spans="1:26" x14ac:dyDescent="0.25">
      <c r="A206"/>
      <c r="B206"/>
      <c r="C206">
        <v>713</v>
      </c>
      <c r="D206" s="2" t="s">
        <v>96</v>
      </c>
      <c r="E206" s="2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</row>
    <row r="207" spans="1:26" ht="24.95" customHeight="1" x14ac:dyDescent="0.25">
      <c r="A207"/>
      <c r="B207"/>
      <c r="C207" t="s">
        <v>283</v>
      </c>
      <c r="D207" s="2" t="s">
        <v>284</v>
      </c>
      <c r="E207" s="2"/>
      <c r="F207" t="s">
        <v>125</v>
      </c>
      <c r="G207">
        <v>1135.7</v>
      </c>
      <c r="H207">
        <v>0</v>
      </c>
      <c r="I207">
        <f t="shared" ref="I207:I219" si="42">ROUND(G207*(H207),2)</f>
        <v>0</v>
      </c>
      <c r="J207">
        <f t="shared" ref="J207:J219" si="43">ROUND(G207*(N207),2)</f>
        <v>0</v>
      </c>
      <c r="K207">
        <f t="shared" ref="K207:K219" si="44">ROUND(G207*(O207),2)</f>
        <v>0</v>
      </c>
      <c r="L207">
        <f t="shared" ref="L207:L219" si="45">ROUND(G207*(H207),2)</f>
        <v>0</v>
      </c>
      <c r="M207"/>
      <c r="N207">
        <v>0</v>
      </c>
      <c r="O207"/>
      <c r="P207">
        <v>1.1E-4</v>
      </c>
      <c r="Q207"/>
      <c r="R207">
        <v>1.1E-4</v>
      </c>
      <c r="S207">
        <f t="shared" ref="S207:S219" si="46">ROUND(G207*(P207),3)</f>
        <v>0.125</v>
      </c>
      <c r="T207"/>
      <c r="U207"/>
      <c r="V207"/>
      <c r="W207"/>
      <c r="Z207" s="1">
        <f t="shared" ref="Z207:Z219" si="47">0.058844*POWER(I207,0.952797)</f>
        <v>0</v>
      </c>
    </row>
    <row r="208" spans="1:26" ht="24.95" customHeight="1" x14ac:dyDescent="0.25">
      <c r="A208"/>
      <c r="B208"/>
      <c r="C208" t="s">
        <v>285</v>
      </c>
      <c r="D208" s="2" t="s">
        <v>286</v>
      </c>
      <c r="E208" s="2"/>
      <c r="F208" t="s">
        <v>125</v>
      </c>
      <c r="G208">
        <v>1135.7</v>
      </c>
      <c r="H208">
        <v>0</v>
      </c>
      <c r="I208">
        <f t="shared" si="42"/>
        <v>0</v>
      </c>
      <c r="J208">
        <f t="shared" si="43"/>
        <v>0</v>
      </c>
      <c r="K208">
        <f t="shared" si="44"/>
        <v>0</v>
      </c>
      <c r="L208">
        <f t="shared" si="45"/>
        <v>0</v>
      </c>
      <c r="M208"/>
      <c r="N208">
        <v>0</v>
      </c>
      <c r="O208"/>
      <c r="P208"/>
      <c r="Q208"/>
      <c r="R208"/>
      <c r="S208">
        <f t="shared" si="46"/>
        <v>0</v>
      </c>
      <c r="T208"/>
      <c r="U208"/>
      <c r="V208"/>
      <c r="W208"/>
      <c r="Z208" s="1">
        <f t="shared" si="47"/>
        <v>0</v>
      </c>
    </row>
    <row r="209" spans="1:26" ht="24.95" customHeight="1" x14ac:dyDescent="0.25">
      <c r="A209"/>
      <c r="B209"/>
      <c r="C209" t="s">
        <v>287</v>
      </c>
      <c r="D209" s="2" t="s">
        <v>288</v>
      </c>
      <c r="E209" s="2"/>
      <c r="F209" t="s">
        <v>125</v>
      </c>
      <c r="G209">
        <v>177.09800000000001</v>
      </c>
      <c r="H209">
        <v>0</v>
      </c>
      <c r="I209">
        <f t="shared" si="42"/>
        <v>0</v>
      </c>
      <c r="J209">
        <f t="shared" si="43"/>
        <v>0</v>
      </c>
      <c r="K209">
        <f t="shared" si="44"/>
        <v>0</v>
      </c>
      <c r="L209">
        <f t="shared" si="45"/>
        <v>0</v>
      </c>
      <c r="M209"/>
      <c r="N209">
        <v>0</v>
      </c>
      <c r="O209"/>
      <c r="P209"/>
      <c r="Q209"/>
      <c r="R209"/>
      <c r="S209">
        <f t="shared" si="46"/>
        <v>0</v>
      </c>
      <c r="T209"/>
      <c r="U209"/>
      <c r="V209"/>
      <c r="W209"/>
      <c r="Z209" s="1">
        <f t="shared" si="47"/>
        <v>0</v>
      </c>
    </row>
    <row r="210" spans="1:26" ht="24.95" customHeight="1" x14ac:dyDescent="0.25">
      <c r="A210"/>
      <c r="B210"/>
      <c r="C210" t="s">
        <v>289</v>
      </c>
      <c r="D210" s="2" t="s">
        <v>290</v>
      </c>
      <c r="E210" s="2"/>
      <c r="F210" t="s">
        <v>125</v>
      </c>
      <c r="G210">
        <v>1303.72</v>
      </c>
      <c r="H210">
        <v>0</v>
      </c>
      <c r="I210">
        <f t="shared" si="42"/>
        <v>0</v>
      </c>
      <c r="J210">
        <f t="shared" si="43"/>
        <v>0</v>
      </c>
      <c r="K210">
        <f t="shared" si="44"/>
        <v>0</v>
      </c>
      <c r="L210">
        <f t="shared" si="45"/>
        <v>0</v>
      </c>
      <c r="M210"/>
      <c r="N210">
        <v>0</v>
      </c>
      <c r="O210"/>
      <c r="P210"/>
      <c r="Q210"/>
      <c r="R210"/>
      <c r="S210">
        <f t="shared" si="46"/>
        <v>0</v>
      </c>
      <c r="T210"/>
      <c r="U210"/>
      <c r="V210"/>
      <c r="W210"/>
      <c r="Z210" s="1">
        <f t="shared" si="47"/>
        <v>0</v>
      </c>
    </row>
    <row r="211" spans="1:26" ht="24.95" customHeight="1" x14ac:dyDescent="0.25">
      <c r="A211"/>
      <c r="B211"/>
      <c r="C211" t="s">
        <v>291</v>
      </c>
      <c r="D211" s="2" t="s">
        <v>292</v>
      </c>
      <c r="E211" s="2"/>
      <c r="F211" t="s">
        <v>125</v>
      </c>
      <c r="G211">
        <v>651.88699999999994</v>
      </c>
      <c r="H211">
        <v>0</v>
      </c>
      <c r="I211">
        <f t="shared" si="42"/>
        <v>0</v>
      </c>
      <c r="J211">
        <f t="shared" si="43"/>
        <v>0</v>
      </c>
      <c r="K211">
        <f t="shared" si="44"/>
        <v>0</v>
      </c>
      <c r="L211">
        <f t="shared" si="45"/>
        <v>0</v>
      </c>
      <c r="M211"/>
      <c r="N211">
        <v>0</v>
      </c>
      <c r="O211"/>
      <c r="P211"/>
      <c r="Q211"/>
      <c r="R211"/>
      <c r="S211">
        <f t="shared" si="46"/>
        <v>0</v>
      </c>
      <c r="T211"/>
      <c r="U211"/>
      <c r="V211"/>
      <c r="W211"/>
      <c r="Z211" s="1">
        <f t="shared" si="47"/>
        <v>0</v>
      </c>
    </row>
    <row r="212" spans="1:26" ht="24.95" customHeight="1" x14ac:dyDescent="0.25">
      <c r="A212"/>
      <c r="B212"/>
      <c r="C212" t="s">
        <v>293</v>
      </c>
      <c r="D212" s="2" t="s">
        <v>294</v>
      </c>
      <c r="E212" s="2"/>
      <c r="F212" t="s">
        <v>125</v>
      </c>
      <c r="G212">
        <v>1249.27</v>
      </c>
      <c r="H212">
        <v>0</v>
      </c>
      <c r="I212">
        <f t="shared" si="42"/>
        <v>0</v>
      </c>
      <c r="J212">
        <f t="shared" si="43"/>
        <v>0</v>
      </c>
      <c r="K212">
        <f t="shared" si="44"/>
        <v>0</v>
      </c>
      <c r="L212">
        <f t="shared" si="45"/>
        <v>0</v>
      </c>
      <c r="M212">
        <f t="shared" ref="M212:M218" si="48">ROUND(G212*(H212),2)</f>
        <v>0</v>
      </c>
      <c r="N212">
        <v>0</v>
      </c>
      <c r="O212"/>
      <c r="P212"/>
      <c r="Q212"/>
      <c r="R212"/>
      <c r="S212">
        <f t="shared" si="46"/>
        <v>0</v>
      </c>
      <c r="T212"/>
      <c r="U212"/>
      <c r="V212"/>
      <c r="W212"/>
      <c r="Z212" s="1">
        <f t="shared" si="47"/>
        <v>0</v>
      </c>
    </row>
    <row r="213" spans="1:26" ht="24.95" customHeight="1" x14ac:dyDescent="0.25">
      <c r="A213"/>
      <c r="B213"/>
      <c r="C213" t="s">
        <v>295</v>
      </c>
      <c r="D213" s="2" t="s">
        <v>296</v>
      </c>
      <c r="E213" s="2"/>
      <c r="F213" t="s">
        <v>125</v>
      </c>
      <c r="G213">
        <v>606.30899999999997</v>
      </c>
      <c r="H213">
        <v>0</v>
      </c>
      <c r="I213">
        <f t="shared" si="42"/>
        <v>0</v>
      </c>
      <c r="J213">
        <f t="shared" si="43"/>
        <v>0</v>
      </c>
      <c r="K213">
        <f t="shared" si="44"/>
        <v>0</v>
      </c>
      <c r="L213">
        <f t="shared" si="45"/>
        <v>0</v>
      </c>
      <c r="M213">
        <f t="shared" si="48"/>
        <v>0</v>
      </c>
      <c r="N213">
        <v>0</v>
      </c>
      <c r="O213"/>
      <c r="P213"/>
      <c r="Q213"/>
      <c r="R213"/>
      <c r="S213">
        <f t="shared" si="46"/>
        <v>0</v>
      </c>
      <c r="T213"/>
      <c r="U213"/>
      <c r="V213"/>
      <c r="W213"/>
      <c r="Z213" s="1">
        <f t="shared" si="47"/>
        <v>0</v>
      </c>
    </row>
    <row r="214" spans="1:26" ht="24.95" customHeight="1" x14ac:dyDescent="0.25">
      <c r="A214"/>
      <c r="B214"/>
      <c r="C214" t="s">
        <v>297</v>
      </c>
      <c r="D214" s="2" t="s">
        <v>298</v>
      </c>
      <c r="E214" s="2"/>
      <c r="F214" t="s">
        <v>125</v>
      </c>
      <c r="G214">
        <v>642.96100000000001</v>
      </c>
      <c r="H214">
        <v>0</v>
      </c>
      <c r="I214">
        <f t="shared" si="42"/>
        <v>0</v>
      </c>
      <c r="J214">
        <f t="shared" si="43"/>
        <v>0</v>
      </c>
      <c r="K214">
        <f t="shared" si="44"/>
        <v>0</v>
      </c>
      <c r="L214">
        <f t="shared" si="45"/>
        <v>0</v>
      </c>
      <c r="M214">
        <f t="shared" si="48"/>
        <v>0</v>
      </c>
      <c r="N214">
        <v>0</v>
      </c>
      <c r="O214"/>
      <c r="P214"/>
      <c r="Q214"/>
      <c r="R214"/>
      <c r="S214">
        <f t="shared" si="46"/>
        <v>0</v>
      </c>
      <c r="T214"/>
      <c r="U214"/>
      <c r="V214"/>
      <c r="W214"/>
      <c r="Z214" s="1">
        <f t="shared" si="47"/>
        <v>0</v>
      </c>
    </row>
    <row r="215" spans="1:26" ht="24.95" customHeight="1" x14ac:dyDescent="0.25">
      <c r="A215"/>
      <c r="B215"/>
      <c r="C215" t="s">
        <v>299</v>
      </c>
      <c r="D215" s="2" t="s">
        <v>300</v>
      </c>
      <c r="E215" s="2"/>
      <c r="F215" t="s">
        <v>125</v>
      </c>
      <c r="G215">
        <v>717.053</v>
      </c>
      <c r="H215">
        <v>0</v>
      </c>
      <c r="I215">
        <f t="shared" si="42"/>
        <v>0</v>
      </c>
      <c r="J215">
        <f t="shared" si="43"/>
        <v>0</v>
      </c>
      <c r="K215">
        <f t="shared" si="44"/>
        <v>0</v>
      </c>
      <c r="L215">
        <f t="shared" si="45"/>
        <v>0</v>
      </c>
      <c r="M215">
        <f t="shared" si="48"/>
        <v>0</v>
      </c>
      <c r="N215">
        <v>0</v>
      </c>
      <c r="O215"/>
      <c r="P215"/>
      <c r="Q215"/>
      <c r="R215"/>
      <c r="S215">
        <f t="shared" si="46"/>
        <v>0</v>
      </c>
      <c r="T215"/>
      <c r="U215"/>
      <c r="V215"/>
      <c r="W215"/>
      <c r="Z215" s="1">
        <f t="shared" si="47"/>
        <v>0</v>
      </c>
    </row>
    <row r="216" spans="1:26" ht="24.95" customHeight="1" x14ac:dyDescent="0.25">
      <c r="A216"/>
      <c r="B216"/>
      <c r="C216" t="s">
        <v>301</v>
      </c>
      <c r="D216" s="2" t="s">
        <v>302</v>
      </c>
      <c r="E216" s="2"/>
      <c r="F216" t="s">
        <v>125</v>
      </c>
      <c r="G216">
        <v>407.24</v>
      </c>
      <c r="H216">
        <v>0</v>
      </c>
      <c r="I216">
        <f t="shared" si="42"/>
        <v>0</v>
      </c>
      <c r="J216">
        <f t="shared" si="43"/>
        <v>0</v>
      </c>
      <c r="K216">
        <f t="shared" si="44"/>
        <v>0</v>
      </c>
      <c r="L216">
        <f t="shared" si="45"/>
        <v>0</v>
      </c>
      <c r="M216">
        <f t="shared" si="48"/>
        <v>0</v>
      </c>
      <c r="N216">
        <v>0</v>
      </c>
      <c r="O216"/>
      <c r="P216"/>
      <c r="Q216"/>
      <c r="R216"/>
      <c r="S216">
        <f t="shared" si="46"/>
        <v>0</v>
      </c>
      <c r="T216"/>
      <c r="U216"/>
      <c r="V216"/>
      <c r="W216"/>
      <c r="Z216" s="1">
        <f t="shared" si="47"/>
        <v>0</v>
      </c>
    </row>
    <row r="217" spans="1:26" ht="24.95" customHeight="1" x14ac:dyDescent="0.25">
      <c r="A217"/>
      <c r="B217"/>
      <c r="C217" t="s">
        <v>303</v>
      </c>
      <c r="D217" s="2" t="s">
        <v>304</v>
      </c>
      <c r="E217" s="2"/>
      <c r="F217" t="s">
        <v>125</v>
      </c>
      <c r="G217">
        <v>194.80799999999999</v>
      </c>
      <c r="H217">
        <v>0</v>
      </c>
      <c r="I217">
        <f t="shared" si="42"/>
        <v>0</v>
      </c>
      <c r="J217">
        <f t="shared" si="43"/>
        <v>0</v>
      </c>
      <c r="K217">
        <f t="shared" si="44"/>
        <v>0</v>
      </c>
      <c r="L217">
        <f t="shared" si="45"/>
        <v>0</v>
      </c>
      <c r="M217">
        <f t="shared" si="48"/>
        <v>0</v>
      </c>
      <c r="N217">
        <v>0</v>
      </c>
      <c r="O217"/>
      <c r="P217"/>
      <c r="Q217"/>
      <c r="R217"/>
      <c r="S217">
        <f t="shared" si="46"/>
        <v>0</v>
      </c>
      <c r="T217"/>
      <c r="U217"/>
      <c r="V217"/>
      <c r="W217"/>
      <c r="Z217" s="1">
        <f t="shared" si="47"/>
        <v>0</v>
      </c>
    </row>
    <row r="218" spans="1:26" ht="24.95" customHeight="1" x14ac:dyDescent="0.25">
      <c r="A218"/>
      <c r="B218"/>
      <c r="C218" t="s">
        <v>305</v>
      </c>
      <c r="D218" s="2" t="s">
        <v>306</v>
      </c>
      <c r="E218" s="2"/>
      <c r="F218" t="s">
        <v>128</v>
      </c>
      <c r="G218">
        <v>45.631</v>
      </c>
      <c r="H218">
        <v>0</v>
      </c>
      <c r="I218">
        <f t="shared" si="42"/>
        <v>0</v>
      </c>
      <c r="J218">
        <f t="shared" si="43"/>
        <v>0</v>
      </c>
      <c r="K218">
        <f t="shared" si="44"/>
        <v>0</v>
      </c>
      <c r="L218">
        <f t="shared" si="45"/>
        <v>0</v>
      </c>
      <c r="M218">
        <f t="shared" si="48"/>
        <v>0</v>
      </c>
      <c r="N218">
        <v>0</v>
      </c>
      <c r="O218"/>
      <c r="P218"/>
      <c r="Q218"/>
      <c r="R218"/>
      <c r="S218">
        <f t="shared" si="46"/>
        <v>0</v>
      </c>
      <c r="T218"/>
      <c r="U218"/>
      <c r="V218"/>
      <c r="W218"/>
      <c r="Z218" s="1">
        <f t="shared" si="47"/>
        <v>0</v>
      </c>
    </row>
    <row r="219" spans="1:26" ht="24.95" customHeight="1" x14ac:dyDescent="0.25">
      <c r="A219"/>
      <c r="B219"/>
      <c r="C219" t="s">
        <v>307</v>
      </c>
      <c r="D219" s="2" t="s">
        <v>308</v>
      </c>
      <c r="E219" s="2"/>
      <c r="F219" t="s">
        <v>255</v>
      </c>
      <c r="G219">
        <v>2.2649804949760437</v>
      </c>
      <c r="H219">
        <v>0</v>
      </c>
      <c r="I219">
        <f t="shared" si="42"/>
        <v>0</v>
      </c>
      <c r="J219">
        <f t="shared" si="43"/>
        <v>0</v>
      </c>
      <c r="K219">
        <f t="shared" si="44"/>
        <v>0</v>
      </c>
      <c r="L219">
        <f t="shared" si="45"/>
        <v>0</v>
      </c>
      <c r="M219"/>
      <c r="N219">
        <v>0</v>
      </c>
      <c r="O219"/>
      <c r="P219"/>
      <c r="Q219"/>
      <c r="R219"/>
      <c r="S219">
        <f t="shared" si="46"/>
        <v>0</v>
      </c>
      <c r="T219"/>
      <c r="U219"/>
      <c r="V219"/>
      <c r="W219"/>
      <c r="Z219" s="1">
        <f t="shared" si="47"/>
        <v>0</v>
      </c>
    </row>
    <row r="220" spans="1:26" x14ac:dyDescent="0.25">
      <c r="A220"/>
      <c r="B220"/>
      <c r="C220">
        <v>713</v>
      </c>
      <c r="D220" s="2" t="s">
        <v>96</v>
      </c>
      <c r="E220" s="2"/>
      <c r="F220"/>
      <c r="G220"/>
      <c r="H220"/>
      <c r="I220">
        <f>ROUND((SUM(I206:I219))/1,2)</f>
        <v>0</v>
      </c>
      <c r="J220"/>
      <c r="K220"/>
      <c r="L220">
        <f>ROUND((SUM(L206:L219))/1,2)</f>
        <v>0</v>
      </c>
      <c r="M220">
        <f>ROUND((SUM(M206:M219))/1,2)</f>
        <v>0</v>
      </c>
      <c r="N220"/>
      <c r="O220"/>
      <c r="P220"/>
      <c r="Q220"/>
      <c r="R220"/>
      <c r="S220">
        <f>ROUND((SUM(S206:S219))/1,2)</f>
        <v>0.13</v>
      </c>
      <c r="T220"/>
      <c r="U220"/>
      <c r="V220">
        <f>ROUND((SUM(V206:V219))/1,2)</f>
        <v>0</v>
      </c>
      <c r="W220"/>
      <c r="X220"/>
      <c r="Y220"/>
      <c r="Z220"/>
    </row>
    <row r="221" spans="1:26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</row>
    <row r="222" spans="1:26" x14ac:dyDescent="0.25">
      <c r="A222"/>
      <c r="B222"/>
      <c r="C222">
        <v>763</v>
      </c>
      <c r="D222" s="2" t="s">
        <v>97</v>
      </c>
      <c r="E222" s="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</row>
    <row r="223" spans="1:26" ht="24.95" customHeight="1" x14ac:dyDescent="0.25">
      <c r="A223"/>
      <c r="B223"/>
      <c r="C223" t="s">
        <v>309</v>
      </c>
      <c r="D223" s="2" t="s">
        <v>310</v>
      </c>
      <c r="E223" s="2"/>
      <c r="F223" t="s">
        <v>125</v>
      </c>
      <c r="G223">
        <v>343.24200000000002</v>
      </c>
      <c r="H223">
        <v>0</v>
      </c>
      <c r="I223">
        <f>ROUND(G223*(H223),2)</f>
        <v>0</v>
      </c>
      <c r="J223">
        <f>ROUND(G223*(N223),2)</f>
        <v>0</v>
      </c>
      <c r="K223">
        <f>ROUND(G223*(O223),2)</f>
        <v>0</v>
      </c>
      <c r="L223">
        <f>ROUND(G223*(H223),2)</f>
        <v>0</v>
      </c>
      <c r="M223"/>
      <c r="N223">
        <v>0</v>
      </c>
      <c r="O223"/>
      <c r="P223"/>
      <c r="Q223"/>
      <c r="R223"/>
      <c r="S223">
        <f>ROUND(G223*(P223),3)</f>
        <v>0</v>
      </c>
      <c r="T223"/>
      <c r="U223"/>
      <c r="V223"/>
      <c r="W223"/>
      <c r="Z223" s="1">
        <f>0.058844*POWER(I223,0.952797)</f>
        <v>0</v>
      </c>
    </row>
    <row r="224" spans="1:26" ht="24.95" customHeight="1" x14ac:dyDescent="0.25">
      <c r="A224"/>
      <c r="B224"/>
      <c r="C224" t="s">
        <v>311</v>
      </c>
      <c r="D224" s="2" t="s">
        <v>312</v>
      </c>
      <c r="E224" s="2"/>
      <c r="F224" t="s">
        <v>125</v>
      </c>
      <c r="G224">
        <v>9.4499999999999993</v>
      </c>
      <c r="H224">
        <v>0</v>
      </c>
      <c r="I224">
        <f>ROUND(G224*(H224),2)</f>
        <v>0</v>
      </c>
      <c r="J224">
        <f>ROUND(G224*(N224),2)</f>
        <v>0</v>
      </c>
      <c r="K224">
        <f>ROUND(G224*(O224),2)</f>
        <v>0</v>
      </c>
      <c r="L224">
        <f>ROUND(G224*(H224),2)</f>
        <v>0</v>
      </c>
      <c r="M224"/>
      <c r="N224">
        <v>0</v>
      </c>
      <c r="O224"/>
      <c r="P224"/>
      <c r="Q224"/>
      <c r="R224"/>
      <c r="S224">
        <f>ROUND(G224*(P224),3)</f>
        <v>0</v>
      </c>
      <c r="T224"/>
      <c r="U224"/>
      <c r="V224"/>
      <c r="W224"/>
      <c r="Z224" s="1">
        <f>0.058844*POWER(I224,0.952797)</f>
        <v>0</v>
      </c>
    </row>
    <row r="225" spans="1:26" ht="24.95" customHeight="1" x14ac:dyDescent="0.25">
      <c r="A225"/>
      <c r="B225"/>
      <c r="C225" t="s">
        <v>313</v>
      </c>
      <c r="D225" s="2" t="s">
        <v>314</v>
      </c>
      <c r="E225" s="2"/>
      <c r="F225" t="s">
        <v>125</v>
      </c>
      <c r="G225">
        <v>823.92499999999995</v>
      </c>
      <c r="H225">
        <v>0</v>
      </c>
      <c r="I225">
        <f>ROUND(G225*(H225),2)</f>
        <v>0</v>
      </c>
      <c r="J225">
        <f>ROUND(G225*(N225),2)</f>
        <v>0</v>
      </c>
      <c r="K225">
        <f>ROUND(G225*(O225),2)</f>
        <v>0</v>
      </c>
      <c r="L225">
        <f>ROUND(G225*(H225),2)</f>
        <v>0</v>
      </c>
      <c r="M225"/>
      <c r="N225">
        <v>0</v>
      </c>
      <c r="O225"/>
      <c r="P225"/>
      <c r="Q225"/>
      <c r="R225"/>
      <c r="S225">
        <f>ROUND(G225*(P225),3)</f>
        <v>0</v>
      </c>
      <c r="T225"/>
      <c r="U225"/>
      <c r="V225"/>
      <c r="W225"/>
      <c r="Z225" s="1">
        <f>0.058844*POWER(I225,0.952797)</f>
        <v>0</v>
      </c>
    </row>
    <row r="226" spans="1:26" ht="24.95" customHeight="1" x14ac:dyDescent="0.25">
      <c r="A226"/>
      <c r="B226"/>
      <c r="C226" t="s">
        <v>315</v>
      </c>
      <c r="D226" s="2" t="s">
        <v>316</v>
      </c>
      <c r="E226" s="2"/>
      <c r="F226" t="s">
        <v>255</v>
      </c>
      <c r="G226">
        <v>3.3974707424640656</v>
      </c>
      <c r="H226">
        <v>0</v>
      </c>
      <c r="I226">
        <f>ROUND(G226*(H226),2)</f>
        <v>0</v>
      </c>
      <c r="J226">
        <f>ROUND(G226*(N226),2)</f>
        <v>0</v>
      </c>
      <c r="K226">
        <f>ROUND(G226*(O226),2)</f>
        <v>0</v>
      </c>
      <c r="L226">
        <f>ROUND(G226*(H226),2)</f>
        <v>0</v>
      </c>
      <c r="M226"/>
      <c r="N226">
        <v>0</v>
      </c>
      <c r="O226"/>
      <c r="P226"/>
      <c r="Q226"/>
      <c r="R226"/>
      <c r="S226">
        <f>ROUND(G226*(P226),3)</f>
        <v>0</v>
      </c>
      <c r="T226"/>
      <c r="U226"/>
      <c r="V226"/>
      <c r="W226"/>
      <c r="Z226" s="1">
        <f>0.058844*POWER(I226,0.952797)</f>
        <v>0</v>
      </c>
    </row>
    <row r="227" spans="1:26" x14ac:dyDescent="0.25">
      <c r="A227"/>
      <c r="B227"/>
      <c r="C227">
        <v>763</v>
      </c>
      <c r="D227" s="2" t="s">
        <v>97</v>
      </c>
      <c r="E227" s="2"/>
      <c r="F227"/>
      <c r="G227"/>
      <c r="H227"/>
      <c r="I227">
        <f>ROUND((SUM(I222:I226))/1,2)</f>
        <v>0</v>
      </c>
      <c r="J227"/>
      <c r="K227"/>
      <c r="L227">
        <f>ROUND((SUM(L222:L226))/1,2)</f>
        <v>0</v>
      </c>
      <c r="M227">
        <f>ROUND((SUM(M222:M226))/1,2)</f>
        <v>0</v>
      </c>
      <c r="N227"/>
      <c r="O227"/>
      <c r="P227"/>
      <c r="Q227"/>
      <c r="R227"/>
      <c r="S227">
        <f>ROUND((SUM(S222:S226))/1,2)</f>
        <v>0</v>
      </c>
      <c r="T227"/>
      <c r="U227"/>
      <c r="V227">
        <f>ROUND((SUM(V222:V226))/1,2)</f>
        <v>0</v>
      </c>
      <c r="W227"/>
      <c r="X227"/>
      <c r="Y227"/>
      <c r="Z227"/>
    </row>
    <row r="228" spans="1:26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</row>
    <row r="229" spans="1:26" x14ac:dyDescent="0.25">
      <c r="A229"/>
      <c r="B229"/>
      <c r="C229">
        <v>764</v>
      </c>
      <c r="D229" s="2" t="s">
        <v>98</v>
      </c>
      <c r="E229" s="2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</row>
    <row r="230" spans="1:26" ht="24.95" customHeight="1" x14ac:dyDescent="0.25">
      <c r="A230"/>
      <c r="B230"/>
      <c r="C230" t="s">
        <v>317</v>
      </c>
      <c r="D230" s="2" t="s">
        <v>318</v>
      </c>
      <c r="E230" s="2"/>
      <c r="F230" t="s">
        <v>215</v>
      </c>
      <c r="G230">
        <v>11</v>
      </c>
      <c r="H230">
        <v>0</v>
      </c>
      <c r="I230">
        <f t="shared" ref="I230:I237" si="49">ROUND(G230*(H230),2)</f>
        <v>0</v>
      </c>
      <c r="J230">
        <f t="shared" ref="J230:J237" si="50">ROUND(G230*(N230),2)</f>
        <v>0</v>
      </c>
      <c r="K230">
        <f t="shared" ref="K230:K237" si="51">ROUND(G230*(O230),2)</f>
        <v>0</v>
      </c>
      <c r="L230">
        <f t="shared" ref="L230:L237" si="52">ROUND(G230*(H230),2)</f>
        <v>0</v>
      </c>
      <c r="M230"/>
      <c r="N230">
        <v>0</v>
      </c>
      <c r="O230"/>
      <c r="P230"/>
      <c r="Q230"/>
      <c r="R230"/>
      <c r="S230">
        <f t="shared" ref="S230:S237" si="53">ROUND(G230*(P230),3)</f>
        <v>0</v>
      </c>
      <c r="T230"/>
      <c r="U230"/>
      <c r="V230"/>
      <c r="W230"/>
      <c r="Z230" s="1">
        <f t="shared" ref="Z230:Z237" si="54">0.058844*POWER(I230,0.952797)</f>
        <v>0</v>
      </c>
    </row>
    <row r="231" spans="1:26" ht="24.95" customHeight="1" x14ac:dyDescent="0.25">
      <c r="A231"/>
      <c r="B231"/>
      <c r="C231" t="s">
        <v>319</v>
      </c>
      <c r="D231" s="2" t="s">
        <v>320</v>
      </c>
      <c r="E231" s="2"/>
      <c r="F231" t="s">
        <v>215</v>
      </c>
      <c r="G231">
        <v>11</v>
      </c>
      <c r="H231">
        <v>0</v>
      </c>
      <c r="I231">
        <f t="shared" si="49"/>
        <v>0</v>
      </c>
      <c r="J231">
        <f t="shared" si="50"/>
        <v>0</v>
      </c>
      <c r="K231">
        <f t="shared" si="51"/>
        <v>0</v>
      </c>
      <c r="L231">
        <f t="shared" si="52"/>
        <v>0</v>
      </c>
      <c r="M231"/>
      <c r="N231">
        <v>0</v>
      </c>
      <c r="O231"/>
      <c r="P231"/>
      <c r="Q231"/>
      <c r="R231"/>
      <c r="S231">
        <f t="shared" si="53"/>
        <v>0</v>
      </c>
      <c r="T231"/>
      <c r="U231"/>
      <c r="V231"/>
      <c r="W231"/>
      <c r="Z231" s="1">
        <f t="shared" si="54"/>
        <v>0</v>
      </c>
    </row>
    <row r="232" spans="1:26" ht="24.95" customHeight="1" x14ac:dyDescent="0.25">
      <c r="A232"/>
      <c r="B232"/>
      <c r="C232" t="s">
        <v>321</v>
      </c>
      <c r="D232" s="2" t="s">
        <v>322</v>
      </c>
      <c r="E232" s="2"/>
      <c r="F232" t="s">
        <v>215</v>
      </c>
      <c r="G232">
        <v>110</v>
      </c>
      <c r="H232">
        <v>0</v>
      </c>
      <c r="I232">
        <f t="shared" si="49"/>
        <v>0</v>
      </c>
      <c r="J232">
        <f t="shared" si="50"/>
        <v>0</v>
      </c>
      <c r="K232">
        <f t="shared" si="51"/>
        <v>0</v>
      </c>
      <c r="L232">
        <f t="shared" si="52"/>
        <v>0</v>
      </c>
      <c r="M232"/>
      <c r="N232">
        <v>0</v>
      </c>
      <c r="O232"/>
      <c r="P232"/>
      <c r="Q232"/>
      <c r="R232"/>
      <c r="S232">
        <f t="shared" si="53"/>
        <v>0</v>
      </c>
      <c r="T232"/>
      <c r="U232"/>
      <c r="V232"/>
      <c r="W232"/>
      <c r="Z232" s="1">
        <f t="shared" si="54"/>
        <v>0</v>
      </c>
    </row>
    <row r="233" spans="1:26" ht="24.95" customHeight="1" x14ac:dyDescent="0.25">
      <c r="A233"/>
      <c r="B233"/>
      <c r="C233" t="s">
        <v>323</v>
      </c>
      <c r="D233" s="2" t="s">
        <v>324</v>
      </c>
      <c r="E233" s="2"/>
      <c r="F233" t="s">
        <v>215</v>
      </c>
      <c r="G233">
        <v>110</v>
      </c>
      <c r="H233">
        <v>0</v>
      </c>
      <c r="I233">
        <f t="shared" si="49"/>
        <v>0</v>
      </c>
      <c r="J233">
        <f t="shared" si="50"/>
        <v>0</v>
      </c>
      <c r="K233">
        <f t="shared" si="51"/>
        <v>0</v>
      </c>
      <c r="L233">
        <f t="shared" si="52"/>
        <v>0</v>
      </c>
      <c r="M233"/>
      <c r="N233">
        <v>0</v>
      </c>
      <c r="O233"/>
      <c r="P233"/>
      <c r="Q233"/>
      <c r="R233"/>
      <c r="S233">
        <f t="shared" si="53"/>
        <v>0</v>
      </c>
      <c r="T233"/>
      <c r="U233"/>
      <c r="V233"/>
      <c r="W233"/>
      <c r="Z233" s="1">
        <f t="shared" si="54"/>
        <v>0</v>
      </c>
    </row>
    <row r="234" spans="1:26" ht="24.95" customHeight="1" x14ac:dyDescent="0.25">
      <c r="A234"/>
      <c r="B234"/>
      <c r="C234" t="s">
        <v>325</v>
      </c>
      <c r="D234" s="2" t="s">
        <v>326</v>
      </c>
      <c r="E234" s="2"/>
      <c r="F234" t="s">
        <v>215</v>
      </c>
      <c r="G234">
        <v>6.5</v>
      </c>
      <c r="H234">
        <v>0</v>
      </c>
      <c r="I234">
        <f t="shared" si="49"/>
        <v>0</v>
      </c>
      <c r="J234">
        <f t="shared" si="50"/>
        <v>0</v>
      </c>
      <c r="K234">
        <f t="shared" si="51"/>
        <v>0</v>
      </c>
      <c r="L234">
        <f t="shared" si="52"/>
        <v>0</v>
      </c>
      <c r="M234"/>
      <c r="N234">
        <v>0</v>
      </c>
      <c r="O234"/>
      <c r="P234"/>
      <c r="Q234"/>
      <c r="R234"/>
      <c r="S234">
        <f t="shared" si="53"/>
        <v>0</v>
      </c>
      <c r="T234"/>
      <c r="U234"/>
      <c r="V234"/>
      <c r="W234"/>
      <c r="Z234" s="1">
        <f t="shared" si="54"/>
        <v>0</v>
      </c>
    </row>
    <row r="235" spans="1:26" ht="24.95" customHeight="1" x14ac:dyDescent="0.25">
      <c r="A235"/>
      <c r="B235"/>
      <c r="C235" t="s">
        <v>327</v>
      </c>
      <c r="D235" s="2" t="s">
        <v>328</v>
      </c>
      <c r="E235" s="2"/>
      <c r="F235" t="s">
        <v>215</v>
      </c>
      <c r="G235">
        <v>6.5</v>
      </c>
      <c r="H235">
        <v>0</v>
      </c>
      <c r="I235">
        <f t="shared" si="49"/>
        <v>0</v>
      </c>
      <c r="J235">
        <f t="shared" si="50"/>
        <v>0</v>
      </c>
      <c r="K235">
        <f t="shared" si="51"/>
        <v>0</v>
      </c>
      <c r="L235">
        <f t="shared" si="52"/>
        <v>0</v>
      </c>
      <c r="M235"/>
      <c r="N235">
        <v>0</v>
      </c>
      <c r="O235"/>
      <c r="P235"/>
      <c r="Q235"/>
      <c r="R235"/>
      <c r="S235">
        <f t="shared" si="53"/>
        <v>0</v>
      </c>
      <c r="T235"/>
      <c r="U235"/>
      <c r="V235"/>
      <c r="W235"/>
      <c r="Z235" s="1">
        <f t="shared" si="54"/>
        <v>0</v>
      </c>
    </row>
    <row r="236" spans="1:26" ht="24.95" customHeight="1" x14ac:dyDescent="0.25">
      <c r="A236"/>
      <c r="B236"/>
      <c r="C236" t="s">
        <v>329</v>
      </c>
      <c r="D236" s="2" t="s">
        <v>330</v>
      </c>
      <c r="E236" s="2"/>
      <c r="F236" t="s">
        <v>215</v>
      </c>
      <c r="G236">
        <v>5.7</v>
      </c>
      <c r="H236">
        <v>0</v>
      </c>
      <c r="I236">
        <f t="shared" si="49"/>
        <v>0</v>
      </c>
      <c r="J236">
        <f t="shared" si="50"/>
        <v>0</v>
      </c>
      <c r="K236">
        <f t="shared" si="51"/>
        <v>0</v>
      </c>
      <c r="L236">
        <f t="shared" si="52"/>
        <v>0</v>
      </c>
      <c r="M236"/>
      <c r="N236">
        <v>0</v>
      </c>
      <c r="O236"/>
      <c r="P236"/>
      <c r="Q236"/>
      <c r="R236"/>
      <c r="S236">
        <f t="shared" si="53"/>
        <v>0</v>
      </c>
      <c r="T236"/>
      <c r="U236"/>
      <c r="V236"/>
      <c r="W236"/>
      <c r="Z236" s="1">
        <f t="shared" si="54"/>
        <v>0</v>
      </c>
    </row>
    <row r="237" spans="1:26" ht="24.95" customHeight="1" x14ac:dyDescent="0.25">
      <c r="A237"/>
      <c r="B237"/>
      <c r="C237" t="s">
        <v>331</v>
      </c>
      <c r="D237" s="2" t="s">
        <v>332</v>
      </c>
      <c r="E237" s="2"/>
      <c r="F237" t="s">
        <v>255</v>
      </c>
      <c r="G237">
        <v>1.4344876468181609</v>
      </c>
      <c r="H237">
        <v>0</v>
      </c>
      <c r="I237">
        <f t="shared" si="49"/>
        <v>0</v>
      </c>
      <c r="J237">
        <f t="shared" si="50"/>
        <v>0</v>
      </c>
      <c r="K237">
        <f t="shared" si="51"/>
        <v>0</v>
      </c>
      <c r="L237">
        <f t="shared" si="52"/>
        <v>0</v>
      </c>
      <c r="M237"/>
      <c r="N237">
        <v>0</v>
      </c>
      <c r="O237"/>
      <c r="P237"/>
      <c r="Q237"/>
      <c r="R237"/>
      <c r="S237">
        <f t="shared" si="53"/>
        <v>0</v>
      </c>
      <c r="T237"/>
      <c r="U237"/>
      <c r="V237"/>
      <c r="W237"/>
      <c r="Z237" s="1">
        <f t="shared" si="54"/>
        <v>0</v>
      </c>
    </row>
    <row r="238" spans="1:26" x14ac:dyDescent="0.25">
      <c r="A238"/>
      <c r="B238"/>
      <c r="C238">
        <v>764</v>
      </c>
      <c r="D238" s="2" t="s">
        <v>98</v>
      </c>
      <c r="E238" s="2"/>
      <c r="F238"/>
      <c r="G238"/>
      <c r="H238"/>
      <c r="I238">
        <f>ROUND((SUM(I229:I237))/1,2)</f>
        <v>0</v>
      </c>
      <c r="J238"/>
      <c r="K238"/>
      <c r="L238">
        <f>ROUND((SUM(L229:L237))/1,2)</f>
        <v>0</v>
      </c>
      <c r="M238">
        <f>ROUND((SUM(M229:M237))/1,2)</f>
        <v>0</v>
      </c>
      <c r="N238"/>
      <c r="O238"/>
      <c r="P238"/>
      <c r="Q238"/>
      <c r="R238"/>
      <c r="S238">
        <f>ROUND((SUM(S229:S237))/1,2)</f>
        <v>0</v>
      </c>
      <c r="T238"/>
      <c r="U238"/>
      <c r="V238">
        <f>ROUND((SUM(V229:V237))/1,2)</f>
        <v>0</v>
      </c>
      <c r="W238"/>
      <c r="X238"/>
      <c r="Y238"/>
      <c r="Z238"/>
    </row>
    <row r="239" spans="1:26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</row>
    <row r="240" spans="1:26" x14ac:dyDescent="0.25">
      <c r="A240"/>
      <c r="B240"/>
      <c r="C240">
        <v>766</v>
      </c>
      <c r="D240" s="2" t="s">
        <v>99</v>
      </c>
      <c r="E240" s="2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</row>
    <row r="241" spans="1:26" ht="24.95" customHeight="1" x14ac:dyDescent="0.25">
      <c r="A241"/>
      <c r="B241"/>
      <c r="C241" t="s">
        <v>333</v>
      </c>
      <c r="D241" s="2" t="s">
        <v>334</v>
      </c>
      <c r="E241" s="2"/>
      <c r="F241" t="s">
        <v>215</v>
      </c>
      <c r="G241">
        <v>633.98</v>
      </c>
      <c r="H241">
        <v>0</v>
      </c>
      <c r="I241">
        <f t="shared" ref="I241:I246" si="55">ROUND(G241*(H241),2)</f>
        <v>0</v>
      </c>
      <c r="J241">
        <f t="shared" ref="J241:J246" si="56">ROUND(G241*(N241),2)</f>
        <v>0</v>
      </c>
      <c r="K241">
        <f t="shared" ref="K241:K246" si="57">ROUND(G241*(O241),2)</f>
        <v>0</v>
      </c>
      <c r="L241">
        <f t="shared" ref="L241:L246" si="58">ROUND(G241*(H241),2)</f>
        <v>0</v>
      </c>
      <c r="M241"/>
      <c r="N241">
        <v>0</v>
      </c>
      <c r="O241"/>
      <c r="P241"/>
      <c r="Q241"/>
      <c r="R241"/>
      <c r="S241">
        <f t="shared" ref="S241:S246" si="59">ROUND(G241*(P241),3)</f>
        <v>0</v>
      </c>
      <c r="T241"/>
      <c r="U241"/>
      <c r="V241"/>
      <c r="W241"/>
      <c r="Z241" s="1">
        <f t="shared" ref="Z241:Z246" si="60">0.058844*POWER(I241,0.952797)</f>
        <v>0</v>
      </c>
    </row>
    <row r="242" spans="1:26" ht="24.95" customHeight="1" x14ac:dyDescent="0.25">
      <c r="A242"/>
      <c r="B242"/>
      <c r="C242" t="s">
        <v>335</v>
      </c>
      <c r="D242" s="2" t="s">
        <v>336</v>
      </c>
      <c r="E242" s="2"/>
      <c r="F242" t="s">
        <v>218</v>
      </c>
      <c r="G242">
        <v>24</v>
      </c>
      <c r="H242">
        <v>0</v>
      </c>
      <c r="I242">
        <f t="shared" si="55"/>
        <v>0</v>
      </c>
      <c r="J242">
        <f t="shared" si="56"/>
        <v>0</v>
      </c>
      <c r="K242">
        <f t="shared" si="57"/>
        <v>0</v>
      </c>
      <c r="L242">
        <f t="shared" si="58"/>
        <v>0</v>
      </c>
      <c r="M242"/>
      <c r="N242">
        <v>0</v>
      </c>
      <c r="O242"/>
      <c r="P242"/>
      <c r="Q242"/>
      <c r="R242"/>
      <c r="S242">
        <f t="shared" si="59"/>
        <v>0</v>
      </c>
      <c r="T242"/>
      <c r="U242"/>
      <c r="V242"/>
      <c r="W242"/>
      <c r="Z242" s="1">
        <f t="shared" si="60"/>
        <v>0</v>
      </c>
    </row>
    <row r="243" spans="1:26" ht="24.95" customHeight="1" x14ac:dyDescent="0.25">
      <c r="A243"/>
      <c r="B243"/>
      <c r="C243" t="s">
        <v>337</v>
      </c>
      <c r="D243" s="2" t="s">
        <v>338</v>
      </c>
      <c r="E243" s="2"/>
      <c r="F243" t="s">
        <v>125</v>
      </c>
      <c r="G243">
        <v>39.1</v>
      </c>
      <c r="H243">
        <v>0</v>
      </c>
      <c r="I243">
        <f t="shared" si="55"/>
        <v>0</v>
      </c>
      <c r="J243">
        <f t="shared" si="56"/>
        <v>0</v>
      </c>
      <c r="K243">
        <f t="shared" si="57"/>
        <v>0</v>
      </c>
      <c r="L243">
        <f t="shared" si="58"/>
        <v>0</v>
      </c>
      <c r="M243"/>
      <c r="N243">
        <v>0</v>
      </c>
      <c r="O243"/>
      <c r="P243"/>
      <c r="Q243"/>
      <c r="R243"/>
      <c r="S243">
        <f t="shared" si="59"/>
        <v>0</v>
      </c>
      <c r="T243"/>
      <c r="U243"/>
      <c r="V243"/>
      <c r="W243"/>
      <c r="Z243" s="1">
        <f t="shared" si="60"/>
        <v>0</v>
      </c>
    </row>
    <row r="244" spans="1:26" ht="24.95" customHeight="1" x14ac:dyDescent="0.25">
      <c r="A244"/>
      <c r="B244"/>
      <c r="C244" t="s">
        <v>339</v>
      </c>
      <c r="D244" s="2" t="s">
        <v>340</v>
      </c>
      <c r="E244" s="2"/>
      <c r="F244" t="s">
        <v>218</v>
      </c>
      <c r="G244">
        <v>38</v>
      </c>
      <c r="H244">
        <v>0</v>
      </c>
      <c r="I244">
        <f t="shared" si="55"/>
        <v>0</v>
      </c>
      <c r="J244">
        <f t="shared" si="56"/>
        <v>0</v>
      </c>
      <c r="K244">
        <f t="shared" si="57"/>
        <v>0</v>
      </c>
      <c r="L244">
        <f t="shared" si="58"/>
        <v>0</v>
      </c>
      <c r="M244"/>
      <c r="N244">
        <v>0</v>
      </c>
      <c r="O244"/>
      <c r="P244"/>
      <c r="Q244"/>
      <c r="R244"/>
      <c r="S244">
        <f t="shared" si="59"/>
        <v>0</v>
      </c>
      <c r="T244"/>
      <c r="U244"/>
      <c r="V244"/>
      <c r="W244"/>
      <c r="Z244" s="1">
        <f t="shared" si="60"/>
        <v>0</v>
      </c>
    </row>
    <row r="245" spans="1:26" ht="24.95" customHeight="1" x14ac:dyDescent="0.25">
      <c r="A245"/>
      <c r="B245"/>
      <c r="C245" t="s">
        <v>341</v>
      </c>
      <c r="D245" s="2" t="s">
        <v>342</v>
      </c>
      <c r="E245" s="2"/>
      <c r="F245" t="s">
        <v>255</v>
      </c>
      <c r="G245">
        <v>0.60399479866027839</v>
      </c>
      <c r="H245">
        <v>0</v>
      </c>
      <c r="I245">
        <f t="shared" si="55"/>
        <v>0</v>
      </c>
      <c r="J245">
        <f t="shared" si="56"/>
        <v>0</v>
      </c>
      <c r="K245">
        <f t="shared" si="57"/>
        <v>0</v>
      </c>
      <c r="L245">
        <f t="shared" si="58"/>
        <v>0</v>
      </c>
      <c r="M245"/>
      <c r="N245">
        <v>0</v>
      </c>
      <c r="O245"/>
      <c r="P245"/>
      <c r="Q245"/>
      <c r="R245"/>
      <c r="S245">
        <f t="shared" si="59"/>
        <v>0</v>
      </c>
      <c r="T245"/>
      <c r="U245"/>
      <c r="V245"/>
      <c r="W245"/>
      <c r="Z245" s="1">
        <f t="shared" si="60"/>
        <v>0</v>
      </c>
    </row>
    <row r="246" spans="1:26" ht="24.95" customHeight="1" x14ac:dyDescent="0.25">
      <c r="A246"/>
      <c r="B246"/>
      <c r="C246" t="s">
        <v>343</v>
      </c>
      <c r="D246" s="2" t="s">
        <v>344</v>
      </c>
      <c r="E246" s="2"/>
      <c r="F246" t="s">
        <v>125</v>
      </c>
      <c r="G246">
        <v>134.18</v>
      </c>
      <c r="H246">
        <v>0</v>
      </c>
      <c r="I246">
        <f t="shared" si="55"/>
        <v>0</v>
      </c>
      <c r="J246">
        <f t="shared" si="56"/>
        <v>0</v>
      </c>
      <c r="K246">
        <f t="shared" si="57"/>
        <v>0</v>
      </c>
      <c r="L246">
        <f t="shared" si="58"/>
        <v>0</v>
      </c>
      <c r="M246"/>
      <c r="N246">
        <v>0</v>
      </c>
      <c r="O246"/>
      <c r="P246"/>
      <c r="Q246"/>
      <c r="R246"/>
      <c r="S246">
        <f t="shared" si="59"/>
        <v>0</v>
      </c>
      <c r="T246"/>
      <c r="U246"/>
      <c r="V246"/>
      <c r="W246"/>
      <c r="Z246" s="1">
        <f t="shared" si="60"/>
        <v>0</v>
      </c>
    </row>
    <row r="247" spans="1:26" x14ac:dyDescent="0.25">
      <c r="A247"/>
      <c r="B247"/>
      <c r="C247">
        <v>766</v>
      </c>
      <c r="D247" s="2" t="s">
        <v>99</v>
      </c>
      <c r="E247" s="2"/>
      <c r="F247"/>
      <c r="G247"/>
      <c r="H247"/>
      <c r="I247">
        <f>ROUND((SUM(I240:I246))/1,2)</f>
        <v>0</v>
      </c>
      <c r="J247"/>
      <c r="K247"/>
      <c r="L247">
        <f>ROUND((SUM(L240:L246))/1,2)</f>
        <v>0</v>
      </c>
      <c r="M247">
        <f>ROUND((SUM(M240:M246))/1,2)</f>
        <v>0</v>
      </c>
      <c r="N247"/>
      <c r="O247"/>
      <c r="P247"/>
      <c r="Q247"/>
      <c r="R247"/>
      <c r="S247">
        <f>ROUND((SUM(S240:S246))/1,2)</f>
        <v>0</v>
      </c>
      <c r="T247"/>
      <c r="U247"/>
      <c r="V247">
        <f>ROUND((SUM(V240:V246))/1,2)</f>
        <v>0</v>
      </c>
      <c r="W247"/>
      <c r="X247"/>
      <c r="Y247"/>
      <c r="Z247"/>
    </row>
    <row r="248" spans="1:26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1:26" x14ac:dyDescent="0.25">
      <c r="A249"/>
      <c r="B249"/>
      <c r="C249">
        <v>767</v>
      </c>
      <c r="D249" s="2" t="s">
        <v>100</v>
      </c>
      <c r="E249" s="2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</row>
    <row r="250" spans="1:26" ht="24.95" customHeight="1" x14ac:dyDescent="0.25">
      <c r="A250"/>
      <c r="B250"/>
      <c r="C250" t="s">
        <v>345</v>
      </c>
      <c r="D250" s="2" t="s">
        <v>346</v>
      </c>
      <c r="E250" s="2"/>
      <c r="F250" t="s">
        <v>125</v>
      </c>
      <c r="G250">
        <v>32.411000000000001</v>
      </c>
      <c r="H250">
        <v>0</v>
      </c>
      <c r="I250">
        <f t="shared" ref="I250:I257" si="61">ROUND(G250*(H250),2)</f>
        <v>0</v>
      </c>
      <c r="J250">
        <f t="shared" ref="J250:J257" si="62">ROUND(G250*(N250),2)</f>
        <v>0</v>
      </c>
      <c r="K250">
        <f t="shared" ref="K250:K257" si="63">ROUND(G250*(O250),2)</f>
        <v>0</v>
      </c>
      <c r="L250">
        <f t="shared" ref="L250:L257" si="64">ROUND(G250*(H250),2)</f>
        <v>0</v>
      </c>
      <c r="M250"/>
      <c r="N250">
        <v>0</v>
      </c>
      <c r="O250"/>
      <c r="P250"/>
      <c r="Q250"/>
      <c r="R250"/>
      <c r="S250">
        <f t="shared" ref="S250:S257" si="65">ROUND(G250*(P250),3)</f>
        <v>0</v>
      </c>
      <c r="T250"/>
      <c r="U250"/>
      <c r="V250"/>
      <c r="W250"/>
      <c r="Z250" s="1">
        <f t="shared" ref="Z250:Z257" si="66">0.058844*POWER(I250,0.952797)</f>
        <v>0</v>
      </c>
    </row>
    <row r="251" spans="1:26" ht="24.95" customHeight="1" x14ac:dyDescent="0.25">
      <c r="A251"/>
      <c r="B251"/>
      <c r="C251" t="s">
        <v>347</v>
      </c>
      <c r="D251" s="2" t="s">
        <v>348</v>
      </c>
      <c r="E251" s="2"/>
      <c r="F251" t="s">
        <v>349</v>
      </c>
      <c r="G251">
        <v>6844</v>
      </c>
      <c r="H251">
        <v>0</v>
      </c>
      <c r="I251">
        <f t="shared" si="61"/>
        <v>0</v>
      </c>
      <c r="J251">
        <f t="shared" si="62"/>
        <v>0</v>
      </c>
      <c r="K251">
        <f t="shared" si="63"/>
        <v>0</v>
      </c>
      <c r="L251">
        <f t="shared" si="64"/>
        <v>0</v>
      </c>
      <c r="M251"/>
      <c r="N251">
        <v>0</v>
      </c>
      <c r="O251"/>
      <c r="P251"/>
      <c r="Q251"/>
      <c r="R251"/>
      <c r="S251">
        <f t="shared" si="65"/>
        <v>0</v>
      </c>
      <c r="T251"/>
      <c r="U251"/>
      <c r="V251"/>
      <c r="W251"/>
      <c r="Z251" s="1">
        <f t="shared" si="66"/>
        <v>0</v>
      </c>
    </row>
    <row r="252" spans="1:26" ht="24.95" customHeight="1" x14ac:dyDescent="0.25">
      <c r="A252"/>
      <c r="B252"/>
      <c r="C252" t="s">
        <v>350</v>
      </c>
      <c r="D252" s="2" t="s">
        <v>351</v>
      </c>
      <c r="E252" s="2"/>
      <c r="F252" t="s">
        <v>349</v>
      </c>
      <c r="G252">
        <v>6844</v>
      </c>
      <c r="H252">
        <v>0</v>
      </c>
      <c r="I252">
        <f t="shared" si="61"/>
        <v>0</v>
      </c>
      <c r="J252">
        <f t="shared" si="62"/>
        <v>0</v>
      </c>
      <c r="K252">
        <f t="shared" si="63"/>
        <v>0</v>
      </c>
      <c r="L252">
        <f t="shared" si="64"/>
        <v>0</v>
      </c>
      <c r="M252"/>
      <c r="N252">
        <v>0</v>
      </c>
      <c r="O252"/>
      <c r="P252">
        <v>6.0000000000000002E-5</v>
      </c>
      <c r="Q252"/>
      <c r="R252">
        <v>6.0000000000000002E-5</v>
      </c>
      <c r="S252">
        <f t="shared" si="65"/>
        <v>0.41099999999999998</v>
      </c>
      <c r="T252"/>
      <c r="U252"/>
      <c r="V252"/>
      <c r="W252"/>
      <c r="Z252" s="1">
        <f t="shared" si="66"/>
        <v>0</v>
      </c>
    </row>
    <row r="253" spans="1:26" ht="24.95" customHeight="1" x14ac:dyDescent="0.25">
      <c r="A253"/>
      <c r="B253"/>
      <c r="C253" t="s">
        <v>352</v>
      </c>
      <c r="D253" s="2" t="s">
        <v>353</v>
      </c>
      <c r="E253" s="2"/>
      <c r="F253" t="s">
        <v>215</v>
      </c>
      <c r="G253">
        <v>81.709999999999994</v>
      </c>
      <c r="H253">
        <v>0</v>
      </c>
      <c r="I253">
        <f t="shared" si="61"/>
        <v>0</v>
      </c>
      <c r="J253">
        <f t="shared" si="62"/>
        <v>0</v>
      </c>
      <c r="K253">
        <f t="shared" si="63"/>
        <v>0</v>
      </c>
      <c r="L253">
        <f t="shared" si="64"/>
        <v>0</v>
      </c>
      <c r="M253"/>
      <c r="N253">
        <v>0</v>
      </c>
      <c r="O253"/>
      <c r="P253"/>
      <c r="Q253"/>
      <c r="R253"/>
      <c r="S253">
        <f t="shared" si="65"/>
        <v>0</v>
      </c>
      <c r="T253"/>
      <c r="U253"/>
      <c r="V253"/>
      <c r="W253"/>
      <c r="Z253" s="1">
        <f t="shared" si="66"/>
        <v>0</v>
      </c>
    </row>
    <row r="254" spans="1:26" ht="24.95" customHeight="1" x14ac:dyDescent="0.25">
      <c r="A254"/>
      <c r="B254"/>
      <c r="C254" t="s">
        <v>354</v>
      </c>
      <c r="D254" s="2" t="s">
        <v>355</v>
      </c>
      <c r="E254" s="2"/>
      <c r="F254" t="s">
        <v>125</v>
      </c>
      <c r="G254">
        <v>373.54300000000001</v>
      </c>
      <c r="H254">
        <v>0</v>
      </c>
      <c r="I254">
        <f t="shared" si="61"/>
        <v>0</v>
      </c>
      <c r="J254">
        <f t="shared" si="62"/>
        <v>0</v>
      </c>
      <c r="K254">
        <f t="shared" si="63"/>
        <v>0</v>
      </c>
      <c r="L254">
        <f t="shared" si="64"/>
        <v>0</v>
      </c>
      <c r="M254"/>
      <c r="N254">
        <v>0</v>
      </c>
      <c r="O254"/>
      <c r="P254"/>
      <c r="Q254"/>
      <c r="R254"/>
      <c r="S254">
        <f t="shared" si="65"/>
        <v>0</v>
      </c>
      <c r="T254"/>
      <c r="U254"/>
      <c r="V254"/>
      <c r="W254"/>
      <c r="Z254" s="1">
        <f t="shared" si="66"/>
        <v>0</v>
      </c>
    </row>
    <row r="255" spans="1:26" ht="24.95" customHeight="1" x14ac:dyDescent="0.25">
      <c r="A255"/>
      <c r="B255"/>
      <c r="C255" t="s">
        <v>356</v>
      </c>
      <c r="D255" s="2" t="s">
        <v>357</v>
      </c>
      <c r="E255" s="2"/>
      <c r="F255" t="s">
        <v>125</v>
      </c>
      <c r="G255">
        <v>279.83999999999997</v>
      </c>
      <c r="H255">
        <v>0</v>
      </c>
      <c r="I255">
        <f t="shared" si="61"/>
        <v>0</v>
      </c>
      <c r="J255">
        <f t="shared" si="62"/>
        <v>0</v>
      </c>
      <c r="K255">
        <f t="shared" si="63"/>
        <v>0</v>
      </c>
      <c r="L255">
        <f t="shared" si="64"/>
        <v>0</v>
      </c>
      <c r="M255"/>
      <c r="N255">
        <v>0</v>
      </c>
      <c r="O255"/>
      <c r="P255"/>
      <c r="Q255"/>
      <c r="R255"/>
      <c r="S255">
        <f t="shared" si="65"/>
        <v>0</v>
      </c>
      <c r="T255"/>
      <c r="U255"/>
      <c r="V255"/>
      <c r="W255"/>
      <c r="Z255" s="1">
        <f t="shared" si="66"/>
        <v>0</v>
      </c>
    </row>
    <row r="256" spans="1:26" ht="24.95" customHeight="1" x14ac:dyDescent="0.25">
      <c r="A256"/>
      <c r="B256"/>
      <c r="C256" t="s">
        <v>358</v>
      </c>
      <c r="D256" s="2" t="s">
        <v>359</v>
      </c>
      <c r="E256" s="2"/>
      <c r="F256" t="s">
        <v>218</v>
      </c>
      <c r="G256">
        <v>1</v>
      </c>
      <c r="H256">
        <v>0</v>
      </c>
      <c r="I256">
        <f t="shared" si="61"/>
        <v>0</v>
      </c>
      <c r="J256">
        <f t="shared" si="62"/>
        <v>0</v>
      </c>
      <c r="K256">
        <f t="shared" si="63"/>
        <v>0</v>
      </c>
      <c r="L256">
        <f t="shared" si="64"/>
        <v>0</v>
      </c>
      <c r="M256"/>
      <c r="N256">
        <v>0</v>
      </c>
      <c r="O256"/>
      <c r="P256"/>
      <c r="Q256"/>
      <c r="R256"/>
      <c r="S256">
        <f t="shared" si="65"/>
        <v>0</v>
      </c>
      <c r="T256"/>
      <c r="U256"/>
      <c r="V256"/>
      <c r="W256"/>
      <c r="Z256" s="1">
        <f t="shared" si="66"/>
        <v>0</v>
      </c>
    </row>
    <row r="257" spans="1:26" ht="24.95" customHeight="1" x14ac:dyDescent="0.25">
      <c r="A257"/>
      <c r="B257"/>
      <c r="C257" t="s">
        <v>360</v>
      </c>
      <c r="D257" s="2" t="s">
        <v>361</v>
      </c>
      <c r="E257" s="2"/>
      <c r="F257" t="s">
        <v>255</v>
      </c>
      <c r="G257">
        <v>0.83049284815788271</v>
      </c>
      <c r="H257">
        <v>0</v>
      </c>
      <c r="I257">
        <f t="shared" si="61"/>
        <v>0</v>
      </c>
      <c r="J257">
        <f t="shared" si="62"/>
        <v>0</v>
      </c>
      <c r="K257">
        <f t="shared" si="63"/>
        <v>0</v>
      </c>
      <c r="L257">
        <f t="shared" si="64"/>
        <v>0</v>
      </c>
      <c r="M257"/>
      <c r="N257">
        <v>0</v>
      </c>
      <c r="O257"/>
      <c r="P257"/>
      <c r="Q257"/>
      <c r="R257"/>
      <c r="S257">
        <f t="shared" si="65"/>
        <v>0</v>
      </c>
      <c r="T257"/>
      <c r="U257"/>
      <c r="V257"/>
      <c r="W257"/>
      <c r="Z257" s="1">
        <f t="shared" si="66"/>
        <v>0</v>
      </c>
    </row>
    <row r="258" spans="1:26" x14ac:dyDescent="0.25">
      <c r="A258"/>
      <c r="B258"/>
      <c r="C258">
        <v>767</v>
      </c>
      <c r="D258" s="2" t="s">
        <v>100</v>
      </c>
      <c r="E258" s="2"/>
      <c r="F258"/>
      <c r="G258"/>
      <c r="H258"/>
      <c r="I258">
        <f>ROUND((SUM(I249:I257))/1,2)</f>
        <v>0</v>
      </c>
      <c r="J258"/>
      <c r="K258"/>
      <c r="L258">
        <f>ROUND((SUM(L249:L257))/1,2)</f>
        <v>0</v>
      </c>
      <c r="M258">
        <f>ROUND((SUM(M249:M257))/1,2)</f>
        <v>0</v>
      </c>
      <c r="N258"/>
      <c r="O258"/>
      <c r="P258"/>
      <c r="Q258"/>
      <c r="R258"/>
      <c r="S258">
        <f>ROUND((SUM(S249:S257))/1,2)</f>
        <v>0.41</v>
      </c>
      <c r="T258"/>
      <c r="U258"/>
      <c r="V258">
        <f>ROUND((SUM(V249:V257))/1,2)</f>
        <v>0</v>
      </c>
      <c r="W258"/>
      <c r="X258"/>
      <c r="Y258"/>
      <c r="Z258"/>
    </row>
    <row r="259" spans="1:26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spans="1:26" x14ac:dyDescent="0.25">
      <c r="A260"/>
      <c r="B260"/>
      <c r="C260">
        <v>771</v>
      </c>
      <c r="D260" s="2" t="s">
        <v>101</v>
      </c>
      <c r="E260" s="2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</row>
    <row r="261" spans="1:26" ht="24.95" customHeight="1" x14ac:dyDescent="0.25">
      <c r="A261"/>
      <c r="B261"/>
      <c r="C261" t="s">
        <v>362</v>
      </c>
      <c r="D261" s="2" t="s">
        <v>363</v>
      </c>
      <c r="E261" s="2"/>
      <c r="F261" t="s">
        <v>125</v>
      </c>
      <c r="G261">
        <v>56.68</v>
      </c>
      <c r="H261">
        <v>0</v>
      </c>
      <c r="I261">
        <f>ROUND(G261*(H261),2)</f>
        <v>0</v>
      </c>
      <c r="J261">
        <f>ROUND(G261*(N261),2)</f>
        <v>0</v>
      </c>
      <c r="K261">
        <f>ROUND(G261*(O261),2)</f>
        <v>0</v>
      </c>
      <c r="L261">
        <f>ROUND(G261*(H261),2)</f>
        <v>0</v>
      </c>
      <c r="M261"/>
      <c r="N261">
        <v>0</v>
      </c>
      <c r="O261"/>
      <c r="P261"/>
      <c r="Q261"/>
      <c r="R261"/>
      <c r="S261">
        <f>ROUND(G261*(P261),3)</f>
        <v>0</v>
      </c>
      <c r="T261"/>
      <c r="U261"/>
      <c r="V261"/>
      <c r="W261"/>
      <c r="Z261" s="1">
        <f>0.058844*POWER(I261,0.952797)</f>
        <v>0</v>
      </c>
    </row>
    <row r="262" spans="1:26" ht="24.95" customHeight="1" x14ac:dyDescent="0.25">
      <c r="A262"/>
      <c r="B262"/>
      <c r="C262" t="s">
        <v>364</v>
      </c>
      <c r="D262" s="2" t="s">
        <v>365</v>
      </c>
      <c r="E262" s="2"/>
      <c r="F262" t="s">
        <v>125</v>
      </c>
      <c r="G262">
        <v>62.347999999999999</v>
      </c>
      <c r="H262">
        <v>0</v>
      </c>
      <c r="I262">
        <f>ROUND(G262*(H262),2)</f>
        <v>0</v>
      </c>
      <c r="J262">
        <f>ROUND(G262*(N262),2)</f>
        <v>0</v>
      </c>
      <c r="K262">
        <f>ROUND(G262*(O262),2)</f>
        <v>0</v>
      </c>
      <c r="L262">
        <f>ROUND(G262*(H262),2)</f>
        <v>0</v>
      </c>
      <c r="M262"/>
      <c r="N262">
        <v>0</v>
      </c>
      <c r="O262"/>
      <c r="P262"/>
      <c r="Q262"/>
      <c r="R262"/>
      <c r="S262">
        <f>ROUND(G262*(P262),3)</f>
        <v>0</v>
      </c>
      <c r="T262"/>
      <c r="U262"/>
      <c r="V262"/>
      <c r="W262"/>
      <c r="Z262" s="1">
        <f>0.058844*POWER(I262,0.952797)</f>
        <v>0</v>
      </c>
    </row>
    <row r="263" spans="1:26" ht="24.95" customHeight="1" x14ac:dyDescent="0.25">
      <c r="A263"/>
      <c r="B263"/>
      <c r="C263" t="s">
        <v>366</v>
      </c>
      <c r="D263" s="2" t="s">
        <v>367</v>
      </c>
      <c r="E263" s="2"/>
      <c r="F263" t="s">
        <v>255</v>
      </c>
      <c r="G263">
        <v>2.9444746434688569</v>
      </c>
      <c r="H263">
        <v>0</v>
      </c>
      <c r="I263">
        <f>ROUND(G263*(H263),2)</f>
        <v>0</v>
      </c>
      <c r="J263">
        <f>ROUND(G263*(N263),2)</f>
        <v>0</v>
      </c>
      <c r="K263">
        <f>ROUND(G263*(O263),2)</f>
        <v>0</v>
      </c>
      <c r="L263">
        <f>ROUND(G263*(H263),2)</f>
        <v>0</v>
      </c>
      <c r="M263"/>
      <c r="N263">
        <v>0</v>
      </c>
      <c r="O263"/>
      <c r="P263"/>
      <c r="Q263"/>
      <c r="R263"/>
      <c r="S263">
        <f>ROUND(G263*(P263),3)</f>
        <v>0</v>
      </c>
      <c r="T263"/>
      <c r="U263"/>
      <c r="V263"/>
      <c r="W263"/>
      <c r="Z263" s="1">
        <f>0.058844*POWER(I263,0.952797)</f>
        <v>0</v>
      </c>
    </row>
    <row r="264" spans="1:26" x14ac:dyDescent="0.25">
      <c r="A264"/>
      <c r="B264"/>
      <c r="C264">
        <v>771</v>
      </c>
      <c r="D264" s="2" t="s">
        <v>101</v>
      </c>
      <c r="E264" s="2"/>
      <c r="F264"/>
      <c r="G264"/>
      <c r="H264"/>
      <c r="I264">
        <f>ROUND((SUM(I260:I263))/1,2)</f>
        <v>0</v>
      </c>
      <c r="J264"/>
      <c r="K264"/>
      <c r="L264">
        <f>ROUND((SUM(L260:L263))/1,2)</f>
        <v>0</v>
      </c>
      <c r="M264">
        <f>ROUND((SUM(M260:M263))/1,2)</f>
        <v>0</v>
      </c>
      <c r="N264"/>
      <c r="O264"/>
      <c r="P264"/>
      <c r="Q264"/>
      <c r="R264"/>
      <c r="S264">
        <f>ROUND((SUM(S260:S263))/1,2)</f>
        <v>0</v>
      </c>
      <c r="T264"/>
      <c r="U264"/>
      <c r="V264">
        <f>ROUND((SUM(V260:V263))/1,2)</f>
        <v>0</v>
      </c>
      <c r="W264"/>
      <c r="X264"/>
      <c r="Y264"/>
      <c r="Z264"/>
    </row>
    <row r="265" spans="1:26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spans="1:26" x14ac:dyDescent="0.25">
      <c r="A266"/>
      <c r="B266"/>
      <c r="C266">
        <v>776</v>
      </c>
      <c r="D266" s="2" t="s">
        <v>102</v>
      </c>
      <c r="E266" s="2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</row>
    <row r="267" spans="1:26" ht="24.95" customHeight="1" x14ac:dyDescent="0.25">
      <c r="A267"/>
      <c r="B267"/>
      <c r="C267" t="s">
        <v>368</v>
      </c>
      <c r="D267" s="2" t="s">
        <v>369</v>
      </c>
      <c r="E267" s="2"/>
      <c r="F267" t="s">
        <v>125</v>
      </c>
      <c r="G267">
        <v>1079.02</v>
      </c>
      <c r="H267">
        <v>0</v>
      </c>
      <c r="I267">
        <f>ROUND(G267*(H267),2)</f>
        <v>0</v>
      </c>
      <c r="J267">
        <f>ROUND(G267*(N267),2)</f>
        <v>0</v>
      </c>
      <c r="K267">
        <f>ROUND(G267*(O267),2)</f>
        <v>0</v>
      </c>
      <c r="L267">
        <f>ROUND(G267*(H267),2)</f>
        <v>0</v>
      </c>
      <c r="M267"/>
      <c r="N267">
        <v>0</v>
      </c>
      <c r="O267"/>
      <c r="P267"/>
      <c r="Q267"/>
      <c r="R267"/>
      <c r="S267">
        <f>ROUND(G267*(P267),3)</f>
        <v>0</v>
      </c>
      <c r="T267"/>
      <c r="U267"/>
      <c r="V267"/>
      <c r="W267"/>
      <c r="Z267" s="1">
        <f>0.058844*POWER(I267,0.952797)</f>
        <v>0</v>
      </c>
    </row>
    <row r="268" spans="1:26" ht="24.95" customHeight="1" x14ac:dyDescent="0.25">
      <c r="A268"/>
      <c r="B268"/>
      <c r="C268" t="s">
        <v>370</v>
      </c>
      <c r="D268" s="2" t="s">
        <v>371</v>
      </c>
      <c r="E268" s="2"/>
      <c r="F268" t="s">
        <v>125</v>
      </c>
      <c r="G268">
        <v>1294.8240000000001</v>
      </c>
      <c r="H268">
        <v>0</v>
      </c>
      <c r="I268">
        <f>ROUND(G268*(H268),2)</f>
        <v>0</v>
      </c>
      <c r="J268">
        <f>ROUND(G268*(N268),2)</f>
        <v>0</v>
      </c>
      <c r="K268">
        <f>ROUND(G268*(O268),2)</f>
        <v>0</v>
      </c>
      <c r="L268">
        <f>ROUND(G268*(H268),2)</f>
        <v>0</v>
      </c>
      <c r="M268">
        <f>ROUND(G268*(H268),2)</f>
        <v>0</v>
      </c>
      <c r="N268">
        <v>0</v>
      </c>
      <c r="O268"/>
      <c r="P268"/>
      <c r="Q268"/>
      <c r="R268"/>
      <c r="S268">
        <f>ROUND(G268*(P268),3)</f>
        <v>0</v>
      </c>
      <c r="T268"/>
      <c r="U268"/>
      <c r="V268"/>
      <c r="W268"/>
      <c r="Z268" s="1">
        <f>0.058844*POWER(I268,0.952797)</f>
        <v>0</v>
      </c>
    </row>
    <row r="269" spans="1:26" ht="24.95" customHeight="1" x14ac:dyDescent="0.25">
      <c r="A269"/>
      <c r="B269"/>
      <c r="C269" t="s">
        <v>372</v>
      </c>
      <c r="D269" s="2" t="s">
        <v>373</v>
      </c>
      <c r="E269" s="2"/>
      <c r="F269" t="s">
        <v>215</v>
      </c>
      <c r="G269">
        <v>596.6</v>
      </c>
      <c r="H269">
        <v>0</v>
      </c>
      <c r="I269">
        <f>ROUND(G269*(H269),2)</f>
        <v>0</v>
      </c>
      <c r="J269">
        <f>ROUND(G269*(N269),2)</f>
        <v>0</v>
      </c>
      <c r="K269">
        <f>ROUND(G269*(O269),2)</f>
        <v>0</v>
      </c>
      <c r="L269">
        <f>ROUND(G269*(H269),2)</f>
        <v>0</v>
      </c>
      <c r="M269"/>
      <c r="N269">
        <v>0</v>
      </c>
      <c r="O269"/>
      <c r="P269"/>
      <c r="Q269"/>
      <c r="R269"/>
      <c r="S269">
        <f>ROUND(G269*(P269),3)</f>
        <v>0</v>
      </c>
      <c r="T269"/>
      <c r="U269"/>
      <c r="V269"/>
      <c r="W269"/>
      <c r="Z269" s="1">
        <f>0.058844*POWER(I269,0.952797)</f>
        <v>0</v>
      </c>
    </row>
    <row r="270" spans="1:26" ht="24.95" customHeight="1" x14ac:dyDescent="0.25">
      <c r="A270"/>
      <c r="B270"/>
      <c r="C270" t="s">
        <v>374</v>
      </c>
      <c r="D270" s="2" t="s">
        <v>375</v>
      </c>
      <c r="E270" s="2"/>
      <c r="F270" t="s">
        <v>125</v>
      </c>
      <c r="G270">
        <v>1079.02</v>
      </c>
      <c r="H270">
        <v>0</v>
      </c>
      <c r="I270">
        <f>ROUND(G270*(H270),2)</f>
        <v>0</v>
      </c>
      <c r="J270">
        <f>ROUND(G270*(N270),2)</f>
        <v>0</v>
      </c>
      <c r="K270">
        <f>ROUND(G270*(O270),2)</f>
        <v>0</v>
      </c>
      <c r="L270">
        <f>ROUND(G270*(H270),2)</f>
        <v>0</v>
      </c>
      <c r="M270"/>
      <c r="N270">
        <v>0</v>
      </c>
      <c r="O270"/>
      <c r="P270"/>
      <c r="Q270"/>
      <c r="R270"/>
      <c r="S270">
        <f>ROUND(G270*(P270),3)</f>
        <v>0</v>
      </c>
      <c r="T270"/>
      <c r="U270"/>
      <c r="V270"/>
      <c r="W270"/>
      <c r="Z270" s="1">
        <f>0.058844*POWER(I270,0.952797)</f>
        <v>0</v>
      </c>
    </row>
    <row r="271" spans="1:26" ht="24.95" customHeight="1" x14ac:dyDescent="0.25">
      <c r="A271"/>
      <c r="B271"/>
      <c r="C271" t="s">
        <v>376</v>
      </c>
      <c r="D271" s="2" t="s">
        <v>377</v>
      </c>
      <c r="E271" s="2"/>
      <c r="F271" t="s">
        <v>255</v>
      </c>
      <c r="G271">
        <v>0.26424772441387173</v>
      </c>
      <c r="H271">
        <v>0</v>
      </c>
      <c r="I271">
        <f>ROUND(G271*(H271),2)</f>
        <v>0</v>
      </c>
      <c r="J271">
        <f>ROUND(G271*(N271),2)</f>
        <v>0</v>
      </c>
      <c r="K271">
        <f>ROUND(G271*(O271),2)</f>
        <v>0</v>
      </c>
      <c r="L271">
        <f>ROUND(G271*(H271),2)</f>
        <v>0</v>
      </c>
      <c r="M271"/>
      <c r="N271">
        <v>0</v>
      </c>
      <c r="O271"/>
      <c r="P271"/>
      <c r="Q271"/>
      <c r="R271"/>
      <c r="S271">
        <f>ROUND(G271*(P271),3)</f>
        <v>0</v>
      </c>
      <c r="T271"/>
      <c r="U271"/>
      <c r="V271"/>
      <c r="W271"/>
      <c r="Z271" s="1">
        <f>0.058844*POWER(I271,0.952797)</f>
        <v>0</v>
      </c>
    </row>
    <row r="272" spans="1:26" x14ac:dyDescent="0.25">
      <c r="A272"/>
      <c r="B272"/>
      <c r="C272">
        <v>776</v>
      </c>
      <c r="D272" s="2" t="s">
        <v>102</v>
      </c>
      <c r="E272" s="2"/>
      <c r="F272"/>
      <c r="G272"/>
      <c r="H272"/>
      <c r="I272">
        <f>ROUND((SUM(I266:I271))/1,2)</f>
        <v>0</v>
      </c>
      <c r="J272"/>
      <c r="K272"/>
      <c r="L272">
        <f>ROUND((SUM(L266:L271))/1,2)</f>
        <v>0</v>
      </c>
      <c r="M272">
        <f>ROUND((SUM(M266:M271))/1,2)</f>
        <v>0</v>
      </c>
      <c r="N272"/>
      <c r="O272"/>
      <c r="P272"/>
      <c r="Q272"/>
      <c r="R272"/>
      <c r="S272">
        <f>ROUND((SUM(S266:S271))/1,2)</f>
        <v>0</v>
      </c>
      <c r="T272"/>
      <c r="U272"/>
      <c r="V272">
        <f>ROUND((SUM(V266:V271))/1,2)</f>
        <v>0</v>
      </c>
      <c r="W272"/>
      <c r="X272"/>
      <c r="Y272"/>
      <c r="Z272"/>
    </row>
    <row r="273" spans="1:26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spans="1:26" x14ac:dyDescent="0.25">
      <c r="A274"/>
      <c r="B274"/>
      <c r="C274">
        <v>781</v>
      </c>
      <c r="D274" s="2" t="s">
        <v>103</v>
      </c>
      <c r="E274" s="2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</row>
    <row r="275" spans="1:26" ht="24.95" customHeight="1" x14ac:dyDescent="0.25">
      <c r="A275"/>
      <c r="B275"/>
      <c r="C275" t="s">
        <v>378</v>
      </c>
      <c r="D275" s="2" t="s">
        <v>379</v>
      </c>
      <c r="E275" s="2"/>
      <c r="F275" t="s">
        <v>125</v>
      </c>
      <c r="G275">
        <v>212.8</v>
      </c>
      <c r="H275">
        <v>0</v>
      </c>
      <c r="I275">
        <f>ROUND(G275*(H275),2)</f>
        <v>0</v>
      </c>
      <c r="J275">
        <f>ROUND(G275*(N275),2)</f>
        <v>0</v>
      </c>
      <c r="K275">
        <f>ROUND(G275*(O275),2)</f>
        <v>0</v>
      </c>
      <c r="L275">
        <f>ROUND(G275*(H275),2)</f>
        <v>0</v>
      </c>
      <c r="M275"/>
      <c r="N275">
        <v>0</v>
      </c>
      <c r="O275"/>
      <c r="P275"/>
      <c r="Q275"/>
      <c r="R275"/>
      <c r="S275">
        <f>ROUND(G275*(P275),3)</f>
        <v>0</v>
      </c>
      <c r="T275"/>
      <c r="U275"/>
      <c r="V275"/>
      <c r="W275"/>
      <c r="Z275" s="1">
        <f>0.058844*POWER(I275,0.952797)</f>
        <v>0</v>
      </c>
    </row>
    <row r="276" spans="1:26" ht="24.95" customHeight="1" x14ac:dyDescent="0.25">
      <c r="A276"/>
      <c r="B276"/>
      <c r="C276" t="s">
        <v>380</v>
      </c>
      <c r="D276" s="2" t="s">
        <v>381</v>
      </c>
      <c r="E276" s="2"/>
      <c r="F276" t="s">
        <v>125</v>
      </c>
      <c r="G276">
        <v>234.08</v>
      </c>
      <c r="H276">
        <v>0</v>
      </c>
      <c r="I276">
        <f>ROUND(G276*(H276),2)</f>
        <v>0</v>
      </c>
      <c r="J276">
        <f>ROUND(G276*(N276),2)</f>
        <v>0</v>
      </c>
      <c r="K276">
        <f>ROUND(G276*(O276),2)</f>
        <v>0</v>
      </c>
      <c r="L276">
        <f>ROUND(G276*(H276),2)</f>
        <v>0</v>
      </c>
      <c r="M276"/>
      <c r="N276">
        <v>0</v>
      </c>
      <c r="O276"/>
      <c r="P276"/>
      <c r="Q276"/>
      <c r="R276"/>
      <c r="S276">
        <f>ROUND(G276*(P276),3)</f>
        <v>0</v>
      </c>
      <c r="T276"/>
      <c r="U276"/>
      <c r="V276"/>
      <c r="W276"/>
      <c r="Z276" s="1">
        <f>0.058844*POWER(I276,0.952797)</f>
        <v>0</v>
      </c>
    </row>
    <row r="277" spans="1:26" ht="24.95" customHeight="1" x14ac:dyDescent="0.25">
      <c r="A277"/>
      <c r="B277"/>
      <c r="C277" t="s">
        <v>382</v>
      </c>
      <c r="D277" s="2" t="s">
        <v>383</v>
      </c>
      <c r="E277" s="2"/>
      <c r="F277" t="s">
        <v>255</v>
      </c>
      <c r="G277">
        <v>1.8874837458133698</v>
      </c>
      <c r="H277">
        <v>0</v>
      </c>
      <c r="I277">
        <f>ROUND(G277*(H277),2)</f>
        <v>0</v>
      </c>
      <c r="J277">
        <f>ROUND(G277*(N277),2)</f>
        <v>0</v>
      </c>
      <c r="K277">
        <f>ROUND(G277*(O277),2)</f>
        <v>0</v>
      </c>
      <c r="L277">
        <f>ROUND(G277*(H277),2)</f>
        <v>0</v>
      </c>
      <c r="M277"/>
      <c r="N277">
        <v>0</v>
      </c>
      <c r="O277"/>
      <c r="P277"/>
      <c r="Q277"/>
      <c r="R277"/>
      <c r="S277">
        <f>ROUND(G277*(P277),3)</f>
        <v>0</v>
      </c>
      <c r="T277"/>
      <c r="U277"/>
      <c r="V277"/>
      <c r="W277"/>
      <c r="Z277" s="1">
        <f>0.058844*POWER(I277,0.952797)</f>
        <v>0</v>
      </c>
    </row>
    <row r="278" spans="1:26" x14ac:dyDescent="0.25">
      <c r="A278"/>
      <c r="B278"/>
      <c r="C278">
        <v>781</v>
      </c>
      <c r="D278" s="2" t="s">
        <v>103</v>
      </c>
      <c r="E278" s="2"/>
      <c r="F278"/>
      <c r="G278"/>
      <c r="H278"/>
      <c r="I278">
        <f>ROUND((SUM(I274:I277))/1,2)</f>
        <v>0</v>
      </c>
      <c r="J278"/>
      <c r="K278"/>
      <c r="L278">
        <f>ROUND((SUM(L274:L277))/1,2)</f>
        <v>0</v>
      </c>
      <c r="M278">
        <f>ROUND((SUM(M274:M277))/1,2)</f>
        <v>0</v>
      </c>
      <c r="N278"/>
      <c r="O278"/>
      <c r="P278"/>
      <c r="Q278"/>
      <c r="R278"/>
      <c r="S278">
        <f>ROUND((SUM(S274:S277))/1,2)</f>
        <v>0</v>
      </c>
      <c r="T278"/>
      <c r="U278"/>
      <c r="V278">
        <f>ROUND((SUM(V274:V277))/1,2)</f>
        <v>0</v>
      </c>
      <c r="W278"/>
      <c r="X278"/>
      <c r="Y278"/>
      <c r="Z278"/>
    </row>
    <row r="279" spans="1:26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</row>
    <row r="280" spans="1:26" x14ac:dyDescent="0.25">
      <c r="A280"/>
      <c r="B280"/>
      <c r="C280">
        <v>783</v>
      </c>
      <c r="D280" s="2" t="s">
        <v>104</v>
      </c>
      <c r="E280" s="2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</row>
    <row r="281" spans="1:26" ht="24.95" customHeight="1" x14ac:dyDescent="0.25">
      <c r="A281"/>
      <c r="B281"/>
      <c r="C281" t="s">
        <v>384</v>
      </c>
      <c r="D281" s="2" t="s">
        <v>385</v>
      </c>
      <c r="E281" s="2"/>
      <c r="F281" t="s">
        <v>125</v>
      </c>
      <c r="G281">
        <v>179.762</v>
      </c>
      <c r="H281">
        <v>0</v>
      </c>
      <c r="I281">
        <f>ROUND(G281*(H281),2)</f>
        <v>0</v>
      </c>
      <c r="J281">
        <f>ROUND(G281*(N281),2)</f>
        <v>0</v>
      </c>
      <c r="K281">
        <f>ROUND(G281*(O281),2)</f>
        <v>0</v>
      </c>
      <c r="L281">
        <f>ROUND(G281*(H281),2)</f>
        <v>0</v>
      </c>
      <c r="M281"/>
      <c r="N281">
        <v>0</v>
      </c>
      <c r="O281"/>
      <c r="P281"/>
      <c r="Q281"/>
      <c r="R281"/>
      <c r="S281">
        <f>ROUND(G281*(P281),3)</f>
        <v>0</v>
      </c>
      <c r="T281"/>
      <c r="U281"/>
      <c r="V281"/>
      <c r="W281"/>
      <c r="Z281" s="1">
        <f>0.058844*POWER(I281,0.952797)</f>
        <v>0</v>
      </c>
    </row>
    <row r="282" spans="1:26" ht="24.95" customHeight="1" x14ac:dyDescent="0.25">
      <c r="A282"/>
      <c r="B282"/>
      <c r="C282" t="s">
        <v>386</v>
      </c>
      <c r="D282" s="2" t="s">
        <v>387</v>
      </c>
      <c r="E282" s="2"/>
      <c r="F282" t="s">
        <v>125</v>
      </c>
      <c r="G282">
        <v>2041.4090000000001</v>
      </c>
      <c r="H282">
        <v>0</v>
      </c>
      <c r="I282">
        <f>ROUND(G282*(H282),2)</f>
        <v>0</v>
      </c>
      <c r="J282">
        <f>ROUND(G282*(N282),2)</f>
        <v>0</v>
      </c>
      <c r="K282">
        <f>ROUND(G282*(O282),2)</f>
        <v>0</v>
      </c>
      <c r="L282">
        <f>ROUND(G282*(H282),2)</f>
        <v>0</v>
      </c>
      <c r="M282"/>
      <c r="N282">
        <v>0</v>
      </c>
      <c r="O282"/>
      <c r="P282"/>
      <c r="Q282"/>
      <c r="R282"/>
      <c r="S282">
        <f>ROUND(G282*(P282),3)</f>
        <v>0</v>
      </c>
      <c r="T282"/>
      <c r="U282"/>
      <c r="V282"/>
      <c r="W282"/>
      <c r="Z282" s="1">
        <f>0.058844*POWER(I282,0.952797)</f>
        <v>0</v>
      </c>
    </row>
    <row r="283" spans="1:26" ht="24.95" customHeight="1" x14ac:dyDescent="0.25">
      <c r="A283"/>
      <c r="B283"/>
      <c r="C283" t="s">
        <v>388</v>
      </c>
      <c r="D283" s="2" t="s">
        <v>389</v>
      </c>
      <c r="E283" s="2"/>
      <c r="F283" t="s">
        <v>125</v>
      </c>
      <c r="G283">
        <v>1273.9280000000001</v>
      </c>
      <c r="H283">
        <v>0</v>
      </c>
      <c r="I283">
        <f>ROUND(G283*(H283),2)</f>
        <v>0</v>
      </c>
      <c r="J283">
        <f>ROUND(G283*(N283),2)</f>
        <v>0</v>
      </c>
      <c r="K283">
        <f>ROUND(G283*(O283),2)</f>
        <v>0</v>
      </c>
      <c r="L283">
        <f>ROUND(G283*(H283),2)</f>
        <v>0</v>
      </c>
      <c r="M283"/>
      <c r="N283">
        <v>0</v>
      </c>
      <c r="O283"/>
      <c r="P283"/>
      <c r="Q283"/>
      <c r="R283"/>
      <c r="S283">
        <f>ROUND(G283*(P283),3)</f>
        <v>0</v>
      </c>
      <c r="T283"/>
      <c r="U283"/>
      <c r="V283"/>
      <c r="W283"/>
      <c r="Z283" s="1">
        <f>0.058844*POWER(I283,0.952797)</f>
        <v>0</v>
      </c>
    </row>
    <row r="284" spans="1:26" x14ac:dyDescent="0.25">
      <c r="A284"/>
      <c r="B284"/>
      <c r="C284">
        <v>783</v>
      </c>
      <c r="D284" s="2" t="s">
        <v>104</v>
      </c>
      <c r="E284" s="2"/>
      <c r="F284"/>
      <c r="G284"/>
      <c r="H284"/>
      <c r="I284">
        <f>ROUND((SUM(I280:I283))/1,2)</f>
        <v>0</v>
      </c>
      <c r="J284"/>
      <c r="K284"/>
      <c r="L284">
        <f>ROUND((SUM(L280:L283))/1,2)</f>
        <v>0</v>
      </c>
      <c r="M284">
        <f>ROUND((SUM(M280:M283))/1,2)</f>
        <v>0</v>
      </c>
      <c r="N284"/>
      <c r="O284"/>
      <c r="P284"/>
      <c r="Q284"/>
      <c r="R284"/>
      <c r="S284">
        <f>ROUND((SUM(S280:S283))/1,2)</f>
        <v>0</v>
      </c>
      <c r="T284"/>
      <c r="U284"/>
      <c r="V284">
        <f>ROUND((SUM(V280:V283))/1,2)</f>
        <v>0</v>
      </c>
      <c r="W284"/>
      <c r="X284"/>
      <c r="Y284"/>
      <c r="Z284"/>
    </row>
    <row r="285" spans="1:26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</row>
    <row r="286" spans="1:26" x14ac:dyDescent="0.25">
      <c r="A286"/>
      <c r="B286"/>
      <c r="C286"/>
      <c r="D286" s="2" t="s">
        <v>93</v>
      </c>
      <c r="E286" s="2"/>
      <c r="F286"/>
      <c r="G286"/>
      <c r="H286"/>
      <c r="I286">
        <f>ROUND((SUM(I178:I285))/2,2)</f>
        <v>0</v>
      </c>
      <c r="J286"/>
      <c r="K286"/>
      <c r="L286">
        <f>ROUND((SUM(L178:L285))/2,2)</f>
        <v>0</v>
      </c>
      <c r="M286">
        <f>ROUND((SUM(M178:M285))/2,2)</f>
        <v>0</v>
      </c>
      <c r="N286"/>
      <c r="O286"/>
      <c r="P286"/>
      <c r="Q286"/>
      <c r="R286"/>
      <c r="S286">
        <f>ROUND((SUM(S178:S285))/2,2)</f>
        <v>0.6</v>
      </c>
      <c r="T286"/>
      <c r="U286"/>
      <c r="V286">
        <f>ROUND((SUM(V178:V285))/2,2)</f>
        <v>0</v>
      </c>
      <c r="W286"/>
    </row>
    <row r="287" spans="1:26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</row>
    <row r="288" spans="1:26" x14ac:dyDescent="0.25">
      <c r="A288"/>
      <c r="B288"/>
      <c r="C288"/>
      <c r="D288" s="2" t="s">
        <v>105</v>
      </c>
      <c r="E288" s="2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</row>
    <row r="289" spans="1:26" x14ac:dyDescent="0.25">
      <c r="A289"/>
      <c r="B289"/>
      <c r="C289">
        <v>946</v>
      </c>
      <c r="D289" s="2" t="s">
        <v>106</v>
      </c>
      <c r="E289" s="2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</row>
    <row r="290" spans="1:26" ht="24.95" customHeight="1" x14ac:dyDescent="0.25">
      <c r="A290"/>
      <c r="B290"/>
      <c r="C290" t="s">
        <v>390</v>
      </c>
      <c r="D290" s="2" t="s">
        <v>391</v>
      </c>
      <c r="E290" s="2"/>
      <c r="F290" t="s">
        <v>128</v>
      </c>
      <c r="G290">
        <v>160</v>
      </c>
      <c r="H290">
        <v>0</v>
      </c>
      <c r="I290">
        <f>ROUND(G290*(H290),2)</f>
        <v>0</v>
      </c>
      <c r="J290">
        <f>ROUND(G290*(N290),2)</f>
        <v>0</v>
      </c>
      <c r="K290">
        <f>ROUND(G290*(O290),2)</f>
        <v>0</v>
      </c>
      <c r="L290">
        <f>ROUND(G290*(H290),2)</f>
        <v>0</v>
      </c>
      <c r="M290"/>
      <c r="N290">
        <v>0</v>
      </c>
      <c r="O290"/>
      <c r="P290"/>
      <c r="Q290"/>
      <c r="R290"/>
      <c r="S290">
        <f>ROUND(G290*(P290),3)</f>
        <v>0</v>
      </c>
      <c r="T290"/>
      <c r="U290"/>
      <c r="V290"/>
      <c r="W290"/>
      <c r="Z290" s="1">
        <f>0.058844*POWER(I290,0.952797)</f>
        <v>0</v>
      </c>
    </row>
    <row r="291" spans="1:26" x14ac:dyDescent="0.25">
      <c r="A291"/>
      <c r="B291"/>
      <c r="C291">
        <v>946</v>
      </c>
      <c r="D291" s="2" t="s">
        <v>106</v>
      </c>
      <c r="E291" s="2"/>
      <c r="F291"/>
      <c r="G291"/>
      <c r="H291"/>
      <c r="I291">
        <f>ROUND((SUM(I289:I290))/1,2)</f>
        <v>0</v>
      </c>
      <c r="J291"/>
      <c r="K291"/>
      <c r="L291">
        <f>ROUND((SUM(L289:L290))/1,2)</f>
        <v>0</v>
      </c>
      <c r="M291">
        <f>ROUND((SUM(M289:M290))/1,2)</f>
        <v>0</v>
      </c>
      <c r="N291"/>
      <c r="O291"/>
      <c r="P291"/>
      <c r="Q291"/>
      <c r="R291"/>
      <c r="S291">
        <f>ROUND((SUM(S289:S290))/1,2)</f>
        <v>0</v>
      </c>
      <c r="T291"/>
      <c r="U291"/>
      <c r="V291">
        <f>ROUND((SUM(V289:V290))/1,2)</f>
        <v>0</v>
      </c>
      <c r="W291"/>
    </row>
    <row r="292" spans="1:26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</row>
    <row r="293" spans="1:26" x14ac:dyDescent="0.25">
      <c r="A293"/>
      <c r="B293"/>
      <c r="C293"/>
      <c r="D293" s="2" t="s">
        <v>105</v>
      </c>
      <c r="E293" s="2"/>
      <c r="F293"/>
      <c r="G293"/>
      <c r="H293"/>
      <c r="I293">
        <f>ROUND((SUM(I288:I292))/2,2)</f>
        <v>0</v>
      </c>
      <c r="J293"/>
      <c r="K293"/>
      <c r="L293">
        <f>ROUND((SUM(L288:L292))/2,2)</f>
        <v>0</v>
      </c>
      <c r="M293">
        <f>ROUND((SUM(M288:M292))/2,2)</f>
        <v>0</v>
      </c>
      <c r="N293"/>
      <c r="O293"/>
      <c r="P293"/>
      <c r="Q293"/>
      <c r="R293"/>
      <c r="S293">
        <f>ROUND((SUM(S288:S292))/2,2)</f>
        <v>0</v>
      </c>
      <c r="T293"/>
      <c r="U293"/>
      <c r="V293">
        <f>ROUND((SUM(V288:V292))/2,2)</f>
        <v>0</v>
      </c>
      <c r="W293"/>
    </row>
    <row r="294" spans="1:26" x14ac:dyDescent="0.25">
      <c r="A294"/>
      <c r="B294"/>
      <c r="C294"/>
      <c r="D294" s="2" t="s">
        <v>107</v>
      </c>
      <c r="E294" s="2"/>
      <c r="F294"/>
      <c r="G294"/>
      <c r="H294"/>
      <c r="I294">
        <f>ROUND((SUM(I98:I293))/3,2)</f>
        <v>0</v>
      </c>
      <c r="J294"/>
      <c r="K294">
        <f>ROUND((SUM(K98:K293))/3,2)</f>
        <v>0</v>
      </c>
      <c r="L294">
        <f>ROUND((SUM(L98:L293))/3,2)</f>
        <v>0</v>
      </c>
      <c r="M294">
        <f>ROUND((SUM(M98:M293))/3,2)</f>
        <v>0</v>
      </c>
      <c r="N294"/>
      <c r="O294"/>
      <c r="P294"/>
      <c r="Q294"/>
      <c r="R294"/>
      <c r="S294">
        <f>ROUND((SUM(S98:S293))/3,2)</f>
        <v>592.24</v>
      </c>
      <c r="T294"/>
      <c r="U294"/>
      <c r="V294">
        <f>ROUND((SUM(V98:V293))/3,2)</f>
        <v>0</v>
      </c>
      <c r="W294"/>
      <c r="Z294" s="1">
        <f>(SUM(Z98:Z293))</f>
        <v>0</v>
      </c>
    </row>
  </sheetData>
  <mergeCells count="242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81:D81"/>
    <mergeCell ref="B83:D83"/>
    <mergeCell ref="B87:V87"/>
    <mergeCell ref="H1:I1"/>
    <mergeCell ref="B89:E89"/>
    <mergeCell ref="B90:E90"/>
    <mergeCell ref="B74:D74"/>
    <mergeCell ref="B75:D75"/>
    <mergeCell ref="B76:D76"/>
    <mergeCell ref="B77:D77"/>
    <mergeCell ref="B79:D79"/>
    <mergeCell ref="B80:D80"/>
    <mergeCell ref="B68:D68"/>
    <mergeCell ref="B69:D69"/>
    <mergeCell ref="B70:D70"/>
    <mergeCell ref="B71:D71"/>
    <mergeCell ref="B72:D72"/>
    <mergeCell ref="B73:D73"/>
    <mergeCell ref="B61:D61"/>
    <mergeCell ref="B62:D62"/>
    <mergeCell ref="B63:D63"/>
    <mergeCell ref="B65:D65"/>
    <mergeCell ref="B66:D66"/>
    <mergeCell ref="B67:D67"/>
    <mergeCell ref="D102:E102"/>
    <mergeCell ref="D103:E103"/>
    <mergeCell ref="D104:E104"/>
    <mergeCell ref="D105:E105"/>
    <mergeCell ref="D106:E106"/>
    <mergeCell ref="D107:E107"/>
    <mergeCell ref="B91:E91"/>
    <mergeCell ref="I89:P89"/>
    <mergeCell ref="D98:E98"/>
    <mergeCell ref="D99:E99"/>
    <mergeCell ref="D100:E100"/>
    <mergeCell ref="D101:E101"/>
    <mergeCell ref="D115:E115"/>
    <mergeCell ref="D116:E116"/>
    <mergeCell ref="D117:E117"/>
    <mergeCell ref="D118:E118"/>
    <mergeCell ref="D119:E119"/>
    <mergeCell ref="D120:E120"/>
    <mergeCell ref="D108:E108"/>
    <mergeCell ref="D109:E109"/>
    <mergeCell ref="D110:E110"/>
    <mergeCell ref="D111:E111"/>
    <mergeCell ref="D112:E112"/>
    <mergeCell ref="D113:E113"/>
    <mergeCell ref="D128:E128"/>
    <mergeCell ref="D129:E129"/>
    <mergeCell ref="D130:E130"/>
    <mergeCell ref="D131:E131"/>
    <mergeCell ref="D132:E132"/>
    <mergeCell ref="D133:E133"/>
    <mergeCell ref="D121:E121"/>
    <mergeCell ref="D122:E122"/>
    <mergeCell ref="D123:E123"/>
    <mergeCell ref="D124:E124"/>
    <mergeCell ref="D126:E126"/>
    <mergeCell ref="D127:E127"/>
    <mergeCell ref="D141:E141"/>
    <mergeCell ref="D142:E142"/>
    <mergeCell ref="D144:E144"/>
    <mergeCell ref="D145:E145"/>
    <mergeCell ref="D146:E146"/>
    <mergeCell ref="D147:E147"/>
    <mergeCell ref="D134:E134"/>
    <mergeCell ref="D136:E136"/>
    <mergeCell ref="D137:E137"/>
    <mergeCell ref="D138:E138"/>
    <mergeCell ref="D139:E139"/>
    <mergeCell ref="D140:E140"/>
    <mergeCell ref="D154:E154"/>
    <mergeCell ref="D155:E155"/>
    <mergeCell ref="D157:E157"/>
    <mergeCell ref="D158:E158"/>
    <mergeCell ref="D159:E159"/>
    <mergeCell ref="D160:E160"/>
    <mergeCell ref="D148:E148"/>
    <mergeCell ref="D149:E149"/>
    <mergeCell ref="D150:E150"/>
    <mergeCell ref="D151:E151"/>
    <mergeCell ref="D152:E152"/>
    <mergeCell ref="D153:E153"/>
    <mergeCell ref="D167:E167"/>
    <mergeCell ref="D168:E168"/>
    <mergeCell ref="D169:E169"/>
    <mergeCell ref="D170:E170"/>
    <mergeCell ref="D172:E172"/>
    <mergeCell ref="D173:E173"/>
    <mergeCell ref="D161:E161"/>
    <mergeCell ref="D162:E162"/>
    <mergeCell ref="D163:E163"/>
    <mergeCell ref="D164:E164"/>
    <mergeCell ref="D165:E165"/>
    <mergeCell ref="D166:E166"/>
    <mergeCell ref="D182:E182"/>
    <mergeCell ref="D183:E183"/>
    <mergeCell ref="D184:E184"/>
    <mergeCell ref="D185:E185"/>
    <mergeCell ref="D186:E186"/>
    <mergeCell ref="D187:E187"/>
    <mergeCell ref="D174:E174"/>
    <mergeCell ref="D176:E176"/>
    <mergeCell ref="D178:E178"/>
    <mergeCell ref="D179:E179"/>
    <mergeCell ref="D180:E180"/>
    <mergeCell ref="D181:E181"/>
    <mergeCell ref="D195:E195"/>
    <mergeCell ref="D196:E196"/>
    <mergeCell ref="D197:E197"/>
    <mergeCell ref="D198:E198"/>
    <mergeCell ref="D199:E199"/>
    <mergeCell ref="D200:E200"/>
    <mergeCell ref="D189:E189"/>
    <mergeCell ref="D190:E190"/>
    <mergeCell ref="D191:E191"/>
    <mergeCell ref="D192:E192"/>
    <mergeCell ref="D193:E193"/>
    <mergeCell ref="D194:E194"/>
    <mergeCell ref="D208:E208"/>
    <mergeCell ref="D209:E209"/>
    <mergeCell ref="D210:E210"/>
    <mergeCell ref="D211:E211"/>
    <mergeCell ref="D212:E212"/>
    <mergeCell ref="D213:E213"/>
    <mergeCell ref="D201:E201"/>
    <mergeCell ref="D202:E202"/>
    <mergeCell ref="D203:E203"/>
    <mergeCell ref="D204:E204"/>
    <mergeCell ref="D206:E206"/>
    <mergeCell ref="D207:E207"/>
    <mergeCell ref="D220:E220"/>
    <mergeCell ref="D222:E222"/>
    <mergeCell ref="D223:E223"/>
    <mergeCell ref="D224:E224"/>
    <mergeCell ref="D225:E225"/>
    <mergeCell ref="D226:E226"/>
    <mergeCell ref="D214:E214"/>
    <mergeCell ref="D215:E215"/>
    <mergeCell ref="D216:E216"/>
    <mergeCell ref="D217:E217"/>
    <mergeCell ref="D218:E218"/>
    <mergeCell ref="D219:E219"/>
    <mergeCell ref="D234:E234"/>
    <mergeCell ref="D235:E235"/>
    <mergeCell ref="D236:E236"/>
    <mergeCell ref="D237:E237"/>
    <mergeCell ref="D238:E238"/>
    <mergeCell ref="D240:E240"/>
    <mergeCell ref="D227:E227"/>
    <mergeCell ref="D229:E229"/>
    <mergeCell ref="D230:E230"/>
    <mergeCell ref="D231:E231"/>
    <mergeCell ref="D232:E232"/>
    <mergeCell ref="D233:E233"/>
    <mergeCell ref="D247:E247"/>
    <mergeCell ref="D249:E249"/>
    <mergeCell ref="D250:E250"/>
    <mergeCell ref="D251:E251"/>
    <mergeCell ref="D252:E252"/>
    <mergeCell ref="D253:E253"/>
    <mergeCell ref="D241:E241"/>
    <mergeCell ref="D242:E242"/>
    <mergeCell ref="D243:E243"/>
    <mergeCell ref="D244:E244"/>
    <mergeCell ref="D245:E245"/>
    <mergeCell ref="D246:E246"/>
    <mergeCell ref="D261:E261"/>
    <mergeCell ref="D262:E262"/>
    <mergeCell ref="D263:E263"/>
    <mergeCell ref="D264:E264"/>
    <mergeCell ref="D266:E266"/>
    <mergeCell ref="D267:E267"/>
    <mergeCell ref="D254:E254"/>
    <mergeCell ref="D255:E255"/>
    <mergeCell ref="D256:E256"/>
    <mergeCell ref="D257:E257"/>
    <mergeCell ref="D258:E258"/>
    <mergeCell ref="D260:E260"/>
    <mergeCell ref="D275:E275"/>
    <mergeCell ref="D276:E276"/>
    <mergeCell ref="D277:E277"/>
    <mergeCell ref="D278:E278"/>
    <mergeCell ref="D280:E280"/>
    <mergeCell ref="D281:E281"/>
    <mergeCell ref="D268:E268"/>
    <mergeCell ref="D269:E269"/>
    <mergeCell ref="D270:E270"/>
    <mergeCell ref="D271:E271"/>
    <mergeCell ref="D272:E272"/>
    <mergeCell ref="D274:E274"/>
    <mergeCell ref="D290:E290"/>
    <mergeCell ref="D291:E291"/>
    <mergeCell ref="D293:E293"/>
    <mergeCell ref="D294:E294"/>
    <mergeCell ref="D282:E282"/>
    <mergeCell ref="D283:E283"/>
    <mergeCell ref="D284:E284"/>
    <mergeCell ref="D286:E286"/>
    <mergeCell ref="D288:E288"/>
    <mergeCell ref="D289:E289"/>
  </mergeCells>
  <hyperlinks>
    <hyperlink ref="B1:C1" location="A2:A2" tooltip="Klikni na prechod ku Kryciemu listu..." display="Krycí list rozpočtu" xr:uid="{00000000-0004-0000-0100-000000000000}"/>
    <hyperlink ref="E1:F1" location="A54:A54" tooltip="Klikni na prechod ku rekapitulácii..." display="Rekapitulácia rozpočtu" xr:uid="{00000000-0004-0000-0100-000001000000}"/>
    <hyperlink ref="H1:I1" location="B97:B97" tooltip="Klikni na prechod ku Rozpočet..." display="Rozpočet" xr:uid="{00000000-0004-0000-0100-0000020000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ZŠ Medzilaborecká 112020 korekcie / SO01 Architektonicko stavebná časť</oddHeader>
    <oddFooter>&amp;RStrana &amp;P z &amp;N    &amp;L&amp;7Spracované systémom Systematic® Kalkulus, tel.: 051 77 10 585</oddFooter>
  </headerFooter>
  <rowBreaks count="2" manualBreakCount="2">
    <brk id="40" max="16383" man="1"/>
    <brk id="8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A155"/>
  <sheetViews>
    <sheetView workbookViewId="0">
      <pane ySplit="1" topLeftCell="A133" activePane="bottomLeft" state="frozen"/>
      <selection pane="bottomLeft" activeCell="A82" sqref="A82:XFD82"/>
    </sheetView>
  </sheetViews>
  <sheetFormatPr defaultColWidth="0" defaultRowHeight="15" x14ac:dyDescent="0.25"/>
  <cols>
    <col min="1" max="1" width="1.7109375" style="1" customWidth="1"/>
    <col min="2" max="2" width="4.7109375" style="1" customWidth="1"/>
    <col min="3" max="3" width="12.7109375" style="1" customWidth="1"/>
    <col min="4" max="5" width="22.7109375" style="1" customWidth="1"/>
    <col min="6" max="7" width="9.7109375" style="1" customWidth="1"/>
    <col min="8" max="9" width="12.7109375" style="1" customWidth="1"/>
    <col min="10" max="10" width="10.7109375" style="1" hidden="1" customWidth="1"/>
    <col min="11" max="15" width="0" style="1" hidden="1" customWidth="1"/>
    <col min="16" max="16" width="9.7109375" style="1" customWidth="1"/>
    <col min="17" max="18" width="0" style="1" hidden="1" customWidth="1"/>
    <col min="19" max="19" width="7.7109375" style="1" customWidth="1"/>
    <col min="20" max="21" width="0" style="1" hidden="1" customWidth="1"/>
    <col min="22" max="22" width="7.7109375" style="1" customWidth="1"/>
    <col min="23" max="23" width="2.7109375" style="1" customWidth="1"/>
    <col min="24" max="26" width="0" style="1" hidden="1" customWidth="1"/>
    <col min="27" max="27" width="9.140625" style="1" hidden="1" customWidth="1"/>
  </cols>
  <sheetData>
    <row r="1" spans="1:23" ht="35.1" customHeight="1" x14ac:dyDescent="0.25">
      <c r="A1"/>
      <c r="B1" s="2" t="s">
        <v>36</v>
      </c>
      <c r="C1" s="2"/>
      <c r="D1"/>
      <c r="E1" s="2" t="s">
        <v>0</v>
      </c>
      <c r="F1" s="2"/>
      <c r="G1"/>
      <c r="H1" s="2" t="s">
        <v>108</v>
      </c>
      <c r="I1" s="2"/>
      <c r="J1"/>
      <c r="K1"/>
      <c r="L1"/>
      <c r="M1"/>
      <c r="N1"/>
      <c r="O1"/>
      <c r="P1"/>
      <c r="Q1"/>
      <c r="R1"/>
      <c r="S1"/>
      <c r="T1"/>
      <c r="U1"/>
      <c r="V1"/>
      <c r="W1">
        <v>30.126000000000001</v>
      </c>
    </row>
    <row r="2" spans="1:23" ht="35.1" customHeight="1" x14ac:dyDescent="0.25">
      <c r="A2"/>
      <c r="B2" s="2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</row>
    <row r="3" spans="1:23" ht="18" customHeight="1" x14ac:dyDescent="0.25">
      <c r="A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/>
    </row>
    <row r="4" spans="1:23" ht="18" customHeight="1" x14ac:dyDescent="0.25">
      <c r="A4"/>
      <c r="B4" t="s">
        <v>2500</v>
      </c>
      <c r="C4"/>
      <c r="D4"/>
      <c r="E4"/>
      <c r="F4" t="s">
        <v>39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8" customHeight="1" x14ac:dyDescent="0.25">
      <c r="A5"/>
      <c r="B5"/>
      <c r="C5"/>
      <c r="D5"/>
      <c r="E5"/>
      <c r="F5" t="s">
        <v>40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8" customHeight="1" x14ac:dyDescent="0.25">
      <c r="A6"/>
      <c r="B6" t="s">
        <v>41</v>
      </c>
      <c r="C6"/>
      <c r="D6" t="s">
        <v>42</v>
      </c>
      <c r="E6"/>
      <c r="F6" t="s">
        <v>43</v>
      </c>
      <c r="G6" t="s">
        <v>44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20.100000000000001" customHeight="1" x14ac:dyDescent="0.25">
      <c r="A7"/>
      <c r="B7" s="2" t="s">
        <v>45</v>
      </c>
      <c r="C7" s="2"/>
      <c r="D7" s="2"/>
      <c r="E7" s="2"/>
      <c r="F7" s="2"/>
      <c r="G7" s="2"/>
      <c r="H7" s="2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8" customHeight="1" x14ac:dyDescent="0.25">
      <c r="A8"/>
      <c r="B8" t="s">
        <v>48</v>
      </c>
      <c r="C8"/>
      <c r="D8"/>
      <c r="E8"/>
      <c r="F8" t="s">
        <v>49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20.100000000000001" customHeight="1" x14ac:dyDescent="0.25">
      <c r="A9"/>
      <c r="B9" s="2" t="s">
        <v>46</v>
      </c>
      <c r="C9" s="2"/>
      <c r="D9" s="2"/>
      <c r="E9" s="2"/>
      <c r="F9" s="2"/>
      <c r="G9" s="2"/>
      <c r="H9" s="2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8" customHeight="1" x14ac:dyDescent="0.25">
      <c r="A10"/>
      <c r="B10" t="s">
        <v>51</v>
      </c>
      <c r="C10"/>
      <c r="D10"/>
      <c r="E10"/>
      <c r="F10" t="s">
        <v>52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0.100000000000001" customHeight="1" x14ac:dyDescent="0.25">
      <c r="A11"/>
      <c r="B11" s="2" t="s">
        <v>47</v>
      </c>
      <c r="C11" s="2"/>
      <c r="D11" s="2"/>
      <c r="E11" s="2"/>
      <c r="F11" s="2"/>
      <c r="G11" s="2"/>
      <c r="H11" s="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8" customHeight="1" x14ac:dyDescent="0.25">
      <c r="A12"/>
      <c r="B12" t="s">
        <v>50</v>
      </c>
      <c r="C12"/>
      <c r="D12"/>
      <c r="E12"/>
      <c r="F12" t="s">
        <v>49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8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8" customHeight="1" x14ac:dyDescent="0.25">
      <c r="A14"/>
      <c r="B14" t="s">
        <v>6</v>
      </c>
      <c r="C14" t="s">
        <v>74</v>
      </c>
      <c r="D14" t="s">
        <v>75</v>
      </c>
      <c r="E14" t="s">
        <v>76</v>
      </c>
      <c r="F14" s="2" t="s">
        <v>58</v>
      </c>
      <c r="G14" s="2"/>
      <c r="H14" s="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8" customHeight="1" x14ac:dyDescent="0.25">
      <c r="A15"/>
      <c r="B15" t="s">
        <v>53</v>
      </c>
      <c r="C15">
        <f>'SO 7453'!E62</f>
        <v>0</v>
      </c>
      <c r="D15">
        <f>'SO 7453'!F62</f>
        <v>0</v>
      </c>
      <c r="E15">
        <f>'SO 7453'!G62</f>
        <v>0</v>
      </c>
      <c r="F15" s="2" t="s">
        <v>59</v>
      </c>
      <c r="G15" s="2"/>
      <c r="H15" s="2"/>
      <c r="I15"/>
      <c r="J15"/>
      <c r="K15"/>
      <c r="L15"/>
      <c r="M15"/>
      <c r="N15"/>
      <c r="O15"/>
      <c r="P15">
        <v>0</v>
      </c>
      <c r="Q15"/>
      <c r="R15"/>
      <c r="S15"/>
      <c r="T15"/>
      <c r="U15"/>
      <c r="V15"/>
      <c r="W15"/>
    </row>
    <row r="16" spans="1:23" ht="18" customHeight="1" x14ac:dyDescent="0.25">
      <c r="A16"/>
      <c r="B16" t="s">
        <v>54</v>
      </c>
      <c r="C16">
        <f>'SO 7453'!E66</f>
        <v>0</v>
      </c>
      <c r="D16">
        <f>'SO 7453'!F66</f>
        <v>0</v>
      </c>
      <c r="E16">
        <f>'SO 7453'!G66</f>
        <v>0</v>
      </c>
      <c r="F16" s="2" t="s">
        <v>60</v>
      </c>
      <c r="G16" s="2"/>
      <c r="H16" s="2"/>
      <c r="I16"/>
      <c r="J16"/>
      <c r="K16"/>
      <c r="L16"/>
      <c r="M16"/>
      <c r="N16"/>
      <c r="O16"/>
      <c r="P16">
        <f>(SUM(Z83:Z154))</f>
        <v>0</v>
      </c>
      <c r="Q16"/>
      <c r="R16"/>
      <c r="S16"/>
      <c r="T16"/>
      <c r="U16"/>
      <c r="V16"/>
      <c r="W16"/>
    </row>
    <row r="17" spans="1:26" ht="18" customHeight="1" x14ac:dyDescent="0.25">
      <c r="A17"/>
      <c r="B17" t="s">
        <v>55</v>
      </c>
      <c r="C17"/>
      <c r="D17"/>
      <c r="E17"/>
      <c r="F17" s="2" t="s">
        <v>61</v>
      </c>
      <c r="G17" s="2"/>
      <c r="H17" s="2"/>
      <c r="I17"/>
      <c r="J17"/>
      <c r="K17"/>
      <c r="L17"/>
      <c r="M17"/>
      <c r="N17"/>
      <c r="O17"/>
      <c r="P17">
        <v>0</v>
      </c>
      <c r="Q17"/>
      <c r="R17"/>
      <c r="S17"/>
      <c r="T17"/>
      <c r="U17"/>
      <c r="V17"/>
      <c r="W17"/>
    </row>
    <row r="18" spans="1:26" ht="18" customHeight="1" x14ac:dyDescent="0.25">
      <c r="A18"/>
      <c r="B18" t="s">
        <v>56</v>
      </c>
      <c r="C18"/>
      <c r="D18"/>
      <c r="E18"/>
      <c r="F18" s="2"/>
      <c r="G18" s="2"/>
      <c r="H18" s="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6" ht="18" customHeight="1" x14ac:dyDescent="0.25">
      <c r="A19"/>
      <c r="B19" t="s">
        <v>57</v>
      </c>
      <c r="C19"/>
      <c r="D19"/>
      <c r="E19">
        <f>SUM(E15:E18)</f>
        <v>0</v>
      </c>
      <c r="F19" s="2" t="s">
        <v>57</v>
      </c>
      <c r="G19" s="2"/>
      <c r="H19" s="2"/>
      <c r="I19"/>
      <c r="J19"/>
      <c r="K19"/>
      <c r="L19"/>
      <c r="M19"/>
      <c r="N19"/>
      <c r="O19"/>
      <c r="P19">
        <f>SUM(P15:P18)</f>
        <v>0</v>
      </c>
      <c r="Q19"/>
      <c r="R19"/>
      <c r="S19"/>
      <c r="T19"/>
      <c r="U19"/>
      <c r="V19"/>
      <c r="W19"/>
    </row>
    <row r="20" spans="1:26" ht="18" customHeight="1" x14ac:dyDescent="0.25">
      <c r="A20"/>
      <c r="B20" t="s">
        <v>67</v>
      </c>
      <c r="C20"/>
      <c r="D20"/>
      <c r="E20"/>
      <c r="F20" s="2" t="s">
        <v>67</v>
      </c>
      <c r="G20" s="2"/>
      <c r="H20" s="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6" ht="18" customHeight="1" x14ac:dyDescent="0.25">
      <c r="A21"/>
      <c r="B21" t="s">
        <v>68</v>
      </c>
      <c r="C21"/>
      <c r="D21"/>
      <c r="E21">
        <f>((E15*U22*0)+(E16*V22*0)+(E17*W22*0))/100</f>
        <v>0</v>
      </c>
      <c r="F21" s="2" t="s">
        <v>71</v>
      </c>
      <c r="G21" s="2"/>
      <c r="H21" s="2"/>
      <c r="I21"/>
      <c r="J21"/>
      <c r="K21"/>
      <c r="L21"/>
      <c r="M21"/>
      <c r="N21"/>
      <c r="O21"/>
      <c r="P21">
        <f>((E15*X22*0)+(E16*Y22*0)+(E17*Z22*0))/100</f>
        <v>0</v>
      </c>
      <c r="Q21"/>
      <c r="R21"/>
      <c r="S21"/>
      <c r="T21"/>
      <c r="U21"/>
      <c r="V21"/>
      <c r="W21"/>
    </row>
    <row r="22" spans="1:26" ht="18" customHeight="1" x14ac:dyDescent="0.25">
      <c r="A22"/>
      <c r="B22" t="s">
        <v>69</v>
      </c>
      <c r="C22"/>
      <c r="D22"/>
      <c r="E22">
        <f>((E15*U23*0)+(E16*V23*0)+(E17*W23*0))/100</f>
        <v>0</v>
      </c>
      <c r="F22" s="2" t="s">
        <v>72</v>
      </c>
      <c r="G22" s="2"/>
      <c r="H22" s="2"/>
      <c r="I22"/>
      <c r="J22"/>
      <c r="K22"/>
      <c r="L22"/>
      <c r="M22"/>
      <c r="N22"/>
      <c r="O22"/>
      <c r="P22">
        <f>((E15*X23*0)+(E16*Y23*0)+(E17*Z23*0))/100</f>
        <v>0</v>
      </c>
      <c r="Q22"/>
      <c r="R22"/>
      <c r="S22"/>
      <c r="T22"/>
      <c r="U22">
        <v>1</v>
      </c>
      <c r="V22">
        <v>1</v>
      </c>
      <c r="W22">
        <v>1</v>
      </c>
      <c r="X22" s="1">
        <v>1</v>
      </c>
      <c r="Y22" s="1">
        <v>1</v>
      </c>
      <c r="Z22" s="1">
        <v>1</v>
      </c>
    </row>
    <row r="23" spans="1:26" ht="18" customHeight="1" x14ac:dyDescent="0.25">
      <c r="A23"/>
      <c r="B23" t="s">
        <v>70</v>
      </c>
      <c r="C23"/>
      <c r="D23"/>
      <c r="E23">
        <f>((E15*U24*0)+(E16*V24*0)+(E17*W24*0))/100</f>
        <v>0</v>
      </c>
      <c r="F23" s="2" t="s">
        <v>73</v>
      </c>
      <c r="G23" s="2"/>
      <c r="H23" s="2"/>
      <c r="I23"/>
      <c r="J23"/>
      <c r="K23"/>
      <c r="L23"/>
      <c r="M23"/>
      <c r="N23"/>
      <c r="O23"/>
      <c r="P23">
        <f>((E15*X24*0)+(E16*Y24*0)+(E17*Z24*0))/100</f>
        <v>0</v>
      </c>
      <c r="Q23"/>
      <c r="R23"/>
      <c r="S23"/>
      <c r="T23"/>
      <c r="U23">
        <v>1</v>
      </c>
      <c r="V23">
        <v>1</v>
      </c>
      <c r="W23">
        <v>0</v>
      </c>
      <c r="X23" s="1">
        <v>1</v>
      </c>
      <c r="Y23" s="1">
        <v>1</v>
      </c>
      <c r="Z23" s="1">
        <v>1</v>
      </c>
    </row>
    <row r="24" spans="1:26" ht="18" customHeight="1" x14ac:dyDescent="0.25">
      <c r="A24"/>
      <c r="B24"/>
      <c r="C24"/>
      <c r="D24"/>
      <c r="E24"/>
      <c r="F24" s="2"/>
      <c r="G24" s="2"/>
      <c r="H24" s="2"/>
      <c r="I24"/>
      <c r="J24"/>
      <c r="K24"/>
      <c r="L24"/>
      <c r="M24"/>
      <c r="N24"/>
      <c r="O24"/>
      <c r="P24"/>
      <c r="Q24"/>
      <c r="R24"/>
      <c r="S24"/>
      <c r="T24"/>
      <c r="U24">
        <v>1</v>
      </c>
      <c r="V24">
        <v>1</v>
      </c>
      <c r="W24">
        <v>1</v>
      </c>
      <c r="X24" s="1">
        <v>1</v>
      </c>
      <c r="Y24" s="1">
        <v>1</v>
      </c>
      <c r="Z24" s="1">
        <v>0</v>
      </c>
    </row>
    <row r="25" spans="1:26" ht="18" customHeight="1" x14ac:dyDescent="0.25">
      <c r="A25"/>
      <c r="B25"/>
      <c r="C25"/>
      <c r="D25"/>
      <c r="E25"/>
      <c r="F25" s="2" t="s">
        <v>57</v>
      </c>
      <c r="G25" s="2"/>
      <c r="H25" s="2"/>
      <c r="I25"/>
      <c r="J25"/>
      <c r="K25"/>
      <c r="L25"/>
      <c r="M25"/>
      <c r="N25"/>
      <c r="O25"/>
      <c r="P25">
        <f>SUM(E21:E24)+SUM(P21:P24)</f>
        <v>0</v>
      </c>
      <c r="Q25"/>
      <c r="R25"/>
      <c r="S25"/>
      <c r="T25"/>
      <c r="U25"/>
      <c r="V25"/>
      <c r="W25"/>
    </row>
    <row r="26" spans="1:26" ht="18" customHeight="1" x14ac:dyDescent="0.25">
      <c r="A26"/>
      <c r="B26" t="s">
        <v>79</v>
      </c>
      <c r="C26"/>
      <c r="D26"/>
      <c r="E26"/>
      <c r="F26" s="2" t="s">
        <v>62</v>
      </c>
      <c r="G26" s="2"/>
      <c r="H26" s="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6" ht="18" customHeight="1" x14ac:dyDescent="0.25">
      <c r="A27"/>
      <c r="B27"/>
      <c r="C27"/>
      <c r="D27"/>
      <c r="E27"/>
      <c r="F27" s="2" t="s">
        <v>63</v>
      </c>
      <c r="G27" s="2"/>
      <c r="H27" s="2"/>
      <c r="I27"/>
      <c r="J27"/>
      <c r="K27"/>
      <c r="L27"/>
      <c r="M27"/>
      <c r="N27"/>
      <c r="O27"/>
      <c r="P27">
        <f>E19+P19+E25+P25</f>
        <v>0</v>
      </c>
      <c r="Q27"/>
      <c r="R27"/>
      <c r="S27"/>
      <c r="T27"/>
      <c r="U27"/>
      <c r="V27"/>
      <c r="W27"/>
    </row>
    <row r="28" spans="1:26" ht="18" customHeight="1" x14ac:dyDescent="0.25">
      <c r="A28"/>
      <c r="B28"/>
      <c r="C28"/>
      <c r="D28"/>
      <c r="E28"/>
      <c r="F28" s="2" t="s">
        <v>64</v>
      </c>
      <c r="G28" s="2"/>
      <c r="H28">
        <f>P27-SUM('SO 7453'!K83:'SO 7453'!K154)</f>
        <v>0</v>
      </c>
      <c r="I28"/>
      <c r="J28"/>
      <c r="K28"/>
      <c r="L28"/>
      <c r="M28"/>
      <c r="N28"/>
      <c r="O28"/>
      <c r="P28">
        <f>ROUND(((ROUND(H28,2)*20)*1/100),2)</f>
        <v>0</v>
      </c>
      <c r="Q28"/>
      <c r="R28"/>
      <c r="S28"/>
      <c r="T28"/>
      <c r="U28"/>
      <c r="V28"/>
      <c r="W28"/>
    </row>
    <row r="29" spans="1:26" ht="18" customHeight="1" x14ac:dyDescent="0.25">
      <c r="A29"/>
      <c r="B29"/>
      <c r="C29"/>
      <c r="D29"/>
      <c r="E29"/>
      <c r="F29" s="2" t="s">
        <v>65</v>
      </c>
      <c r="G29" s="2"/>
      <c r="H29">
        <f>SUM('SO 7453'!K83:'SO 7453'!K154)</f>
        <v>0</v>
      </c>
      <c r="I29"/>
      <c r="J29"/>
      <c r="K29"/>
      <c r="L29"/>
      <c r="M29"/>
      <c r="N29"/>
      <c r="O29"/>
      <c r="P29">
        <f>ROUND(((ROUND(H29,2)*0)/100),2)</f>
        <v>0</v>
      </c>
      <c r="Q29"/>
      <c r="R29"/>
      <c r="S29"/>
      <c r="T29"/>
      <c r="U29"/>
      <c r="V29"/>
      <c r="W29"/>
    </row>
    <row r="30" spans="1:26" ht="18" customHeight="1" x14ac:dyDescent="0.25">
      <c r="A30"/>
      <c r="B30"/>
      <c r="C30"/>
      <c r="D30"/>
      <c r="E30"/>
      <c r="F30" s="2" t="s">
        <v>66</v>
      </c>
      <c r="G30" s="2"/>
      <c r="H30"/>
      <c r="I30"/>
      <c r="J30"/>
      <c r="K30"/>
      <c r="L30"/>
      <c r="M30"/>
      <c r="N30"/>
      <c r="O30"/>
      <c r="P30">
        <f>SUM(P27:P29)</f>
        <v>0</v>
      </c>
      <c r="Q30"/>
      <c r="R30"/>
      <c r="S30"/>
      <c r="T30"/>
      <c r="U30"/>
      <c r="V30"/>
      <c r="W30"/>
    </row>
    <row r="31" spans="1:26" ht="18" customHeight="1" x14ac:dyDescent="0.25">
      <c r="A31"/>
      <c r="B31"/>
      <c r="C31"/>
      <c r="D31"/>
      <c r="E31"/>
      <c r="F31" s="2"/>
      <c r="G31" s="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6" ht="18" customHeight="1" x14ac:dyDescent="0.25">
      <c r="A32"/>
      <c r="B32" t="s">
        <v>77</v>
      </c>
      <c r="C32"/>
      <c r="D32"/>
      <c r="E32" t="s">
        <v>78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8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8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8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8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35.1" customHeight="1" x14ac:dyDescent="0.25">
      <c r="A44"/>
      <c r="B44" s="2" t="s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/>
    </row>
    <row r="45" spans="1:2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20.100000000000001" customHeight="1" x14ac:dyDescent="0.25">
      <c r="A46"/>
      <c r="B46" s="2" t="s">
        <v>45</v>
      </c>
      <c r="C46" s="2"/>
      <c r="D46" s="2"/>
      <c r="E46" s="2"/>
      <c r="F46" s="2" t="s">
        <v>42</v>
      </c>
      <c r="G46" s="2"/>
      <c r="H46" s="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20.100000000000001" customHeight="1" x14ac:dyDescent="0.25">
      <c r="A47"/>
      <c r="B47" s="2" t="s">
        <v>46</v>
      </c>
      <c r="C47" s="2"/>
      <c r="D47" s="2"/>
      <c r="E47" s="2"/>
      <c r="F47" s="2" t="s">
        <v>40</v>
      </c>
      <c r="G47" s="2"/>
      <c r="H47" s="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20.100000000000001" customHeight="1" x14ac:dyDescent="0.25">
      <c r="A48"/>
      <c r="B48" s="2" t="s">
        <v>47</v>
      </c>
      <c r="C48" s="2"/>
      <c r="D48" s="2"/>
      <c r="E48" s="2"/>
      <c r="F48" s="2" t="s">
        <v>83</v>
      </c>
      <c r="G48" s="2"/>
      <c r="H48" s="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6" ht="30" customHeight="1" x14ac:dyDescent="0.25">
      <c r="A49"/>
      <c r="B49" s="2" t="s">
        <v>1</v>
      </c>
      <c r="C49" s="2"/>
      <c r="D49" s="2"/>
      <c r="E49" s="2"/>
      <c r="F49" s="2"/>
      <c r="G49" s="2"/>
      <c r="H49" s="2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6" x14ac:dyDescent="0.25">
      <c r="A50"/>
      <c r="B50" t="s">
        <v>2500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6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6" x14ac:dyDescent="0.25">
      <c r="A53"/>
      <c r="B53" t="s">
        <v>84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6" x14ac:dyDescent="0.25">
      <c r="A54"/>
      <c r="B54" s="2" t="s">
        <v>80</v>
      </c>
      <c r="C54" s="2"/>
      <c r="D54"/>
      <c r="E54" t="s">
        <v>74</v>
      </c>
      <c r="F54" t="s">
        <v>75</v>
      </c>
      <c r="G54" t="s">
        <v>57</v>
      </c>
      <c r="H54" t="s">
        <v>81</v>
      </c>
      <c r="I54" t="s">
        <v>82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6" x14ac:dyDescent="0.25">
      <c r="A55"/>
      <c r="B55" s="2" t="s">
        <v>85</v>
      </c>
      <c r="C55" s="2"/>
      <c r="D55" s="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 s="2" t="s">
        <v>86</v>
      </c>
      <c r="C56" s="2"/>
      <c r="D56" s="2"/>
      <c r="E56">
        <f>'SO 7453'!L100</f>
        <v>0</v>
      </c>
      <c r="F56">
        <f>'SO 7453'!M100</f>
        <v>0</v>
      </c>
      <c r="G56">
        <f>'SO 7453'!I100</f>
        <v>0</v>
      </c>
      <c r="H56">
        <f>'SO 7453'!S100</f>
        <v>46.26</v>
      </c>
      <c r="I56">
        <f>'SO 7453'!V100</f>
        <v>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 s="2" t="s">
        <v>87</v>
      </c>
      <c r="C57" s="2"/>
      <c r="D57" s="2"/>
      <c r="E57">
        <f>'SO 7453'!L106</f>
        <v>0</v>
      </c>
      <c r="F57">
        <f>'SO 7453'!M106</f>
        <v>0</v>
      </c>
      <c r="G57">
        <f>'SO 7453'!I106</f>
        <v>0</v>
      </c>
      <c r="H57">
        <f>'SO 7453'!S106</f>
        <v>3.86</v>
      </c>
      <c r="I57">
        <f>'SO 7453'!V106</f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 s="2" t="s">
        <v>88</v>
      </c>
      <c r="C58" s="2"/>
      <c r="D58" s="2"/>
      <c r="E58">
        <f>'SO 7453'!L110</f>
        <v>0</v>
      </c>
      <c r="F58">
        <f>'SO 7453'!M110</f>
        <v>0</v>
      </c>
      <c r="G58">
        <f>'SO 7453'!I110</f>
        <v>0</v>
      </c>
      <c r="H58">
        <f>'SO 7453'!S110</f>
        <v>3.15</v>
      </c>
      <c r="I58">
        <f>'SO 7453'!V110</f>
        <v>0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A59"/>
      <c r="B59" s="2" t="s">
        <v>89</v>
      </c>
      <c r="C59" s="2"/>
      <c r="D59" s="2"/>
      <c r="E59">
        <f>'SO 7453'!L116</f>
        <v>0</v>
      </c>
      <c r="F59">
        <f>'SO 7453'!M116</f>
        <v>0</v>
      </c>
      <c r="G59">
        <f>'SO 7453'!I116</f>
        <v>0</v>
      </c>
      <c r="H59">
        <f>'SO 7453'!S116</f>
        <v>21.39</v>
      </c>
      <c r="I59">
        <f>'SO 7453'!V116</f>
        <v>0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 s="2" t="s">
        <v>755</v>
      </c>
      <c r="C60" s="2"/>
      <c r="D60" s="2"/>
      <c r="E60">
        <f>'SO 7453'!L141</f>
        <v>0</v>
      </c>
      <c r="F60">
        <f>'SO 7453'!M141</f>
        <v>0</v>
      </c>
      <c r="G60">
        <f>'SO 7453'!I141</f>
        <v>0</v>
      </c>
      <c r="H60">
        <f>'SO 7453'!S141</f>
        <v>0.19</v>
      </c>
      <c r="I60">
        <f>'SO 7453'!V141</f>
        <v>0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/>
      <c r="B61" s="2" t="s">
        <v>92</v>
      </c>
      <c r="C61" s="2"/>
      <c r="D61" s="2"/>
      <c r="E61">
        <f>'SO 7453'!L145</f>
        <v>0</v>
      </c>
      <c r="F61">
        <f>'SO 7453'!M145</f>
        <v>0</v>
      </c>
      <c r="G61">
        <f>'SO 7453'!I145</f>
        <v>0</v>
      </c>
      <c r="H61">
        <f>'SO 7453'!S145</f>
        <v>0</v>
      </c>
      <c r="I61">
        <f>'SO 7453'!V145</f>
        <v>0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/>
      <c r="B62" s="2" t="s">
        <v>85</v>
      </c>
      <c r="C62" s="2"/>
      <c r="D62" s="2"/>
      <c r="E62">
        <f>'SO 7453'!L147</f>
        <v>0</v>
      </c>
      <c r="F62">
        <f>'SO 7453'!M147</f>
        <v>0</v>
      </c>
      <c r="G62">
        <f>'SO 7453'!I147</f>
        <v>0</v>
      </c>
      <c r="H62">
        <f>'SO 7453'!S147</f>
        <v>74.86</v>
      </c>
      <c r="I62">
        <f>'SO 7453'!V147</f>
        <v>0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V63"/>
      <c r="W63"/>
    </row>
    <row r="64" spans="1:26" x14ac:dyDescent="0.25">
      <c r="A64"/>
      <c r="B64" s="2" t="s">
        <v>93</v>
      </c>
      <c r="C64" s="2"/>
      <c r="D64" s="2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/>
      <c r="B65" s="2" t="s">
        <v>756</v>
      </c>
      <c r="C65" s="2"/>
      <c r="D65" s="2"/>
      <c r="E65">
        <f>'SO 7453'!L152</f>
        <v>0</v>
      </c>
      <c r="F65">
        <f>'SO 7453'!M152</f>
        <v>0</v>
      </c>
      <c r="G65">
        <f>'SO 7453'!I152</f>
        <v>0</v>
      </c>
      <c r="H65">
        <f>'SO 7453'!S152</f>
        <v>0</v>
      </c>
      <c r="I65">
        <f>'SO 7453'!V152</f>
        <v>0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 s="2" t="s">
        <v>93</v>
      </c>
      <c r="C66" s="2"/>
      <c r="D66" s="2"/>
      <c r="E66">
        <f>'SO 7453'!L154</f>
        <v>0</v>
      </c>
      <c r="F66">
        <f>'SO 7453'!M154</f>
        <v>0</v>
      </c>
      <c r="G66">
        <f>'SO 7453'!I154</f>
        <v>0</v>
      </c>
      <c r="H66">
        <f>'SO 7453'!S154</f>
        <v>0</v>
      </c>
      <c r="I66">
        <f>'SO 7453'!V154</f>
        <v>0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V67"/>
      <c r="W67"/>
    </row>
    <row r="68" spans="1:26" x14ac:dyDescent="0.25">
      <c r="A68"/>
      <c r="B68" s="2" t="s">
        <v>107</v>
      </c>
      <c r="C68" s="2"/>
      <c r="D68" s="2"/>
      <c r="E68">
        <f>'SO 7453'!L155</f>
        <v>0</v>
      </c>
      <c r="F68">
        <f>'SO 7453'!M155</f>
        <v>0</v>
      </c>
      <c r="G68">
        <f>'SO 7453'!I155</f>
        <v>0</v>
      </c>
      <c r="H68">
        <f>'SO 7453'!S155</f>
        <v>74.86</v>
      </c>
      <c r="I68">
        <f>'SO 7453'!V155</f>
        <v>0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6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6" ht="35.1" customHeight="1" x14ac:dyDescent="0.25">
      <c r="A72"/>
      <c r="B72" s="2" t="s">
        <v>108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/>
    </row>
    <row r="73" spans="1:26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6" ht="20.100000000000001" customHeight="1" x14ac:dyDescent="0.25">
      <c r="A74"/>
      <c r="B74" s="2" t="s">
        <v>45</v>
      </c>
      <c r="C74" s="2"/>
      <c r="D74" s="2"/>
      <c r="E74" s="2"/>
      <c r="F74"/>
      <c r="G74"/>
      <c r="H74" t="s">
        <v>42</v>
      </c>
      <c r="I74" s="2"/>
      <c r="J74" s="2"/>
      <c r="K74" s="2"/>
      <c r="L74" s="2"/>
      <c r="M74" s="2"/>
      <c r="N74" s="2"/>
      <c r="O74" s="2"/>
      <c r="P74" s="2"/>
      <c r="Q74"/>
      <c r="R74"/>
      <c r="S74"/>
      <c r="T74"/>
      <c r="U74"/>
      <c r="V74"/>
      <c r="W74"/>
    </row>
    <row r="75" spans="1:26" ht="20.100000000000001" customHeight="1" x14ac:dyDescent="0.25">
      <c r="A75"/>
      <c r="B75" s="2" t="s">
        <v>46</v>
      </c>
      <c r="C75" s="2"/>
      <c r="D75" s="2"/>
      <c r="E75" s="2"/>
      <c r="F75"/>
      <c r="G75"/>
      <c r="H75" t="s">
        <v>119</v>
      </c>
      <c r="I75" t="s">
        <v>120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6" ht="20.100000000000001" customHeight="1" x14ac:dyDescent="0.25">
      <c r="A76"/>
      <c r="B76" s="2" t="s">
        <v>47</v>
      </c>
      <c r="C76" s="2"/>
      <c r="D76" s="2"/>
      <c r="E76" s="2"/>
      <c r="F76"/>
      <c r="G76"/>
      <c r="H76" t="s">
        <v>121</v>
      </c>
      <c r="I76" t="s">
        <v>44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6" ht="20.100000000000001" customHeight="1" x14ac:dyDescent="0.25">
      <c r="A77"/>
      <c r="B77" t="s">
        <v>122</v>
      </c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6" ht="20.100000000000001" customHeight="1" x14ac:dyDescent="0.25">
      <c r="A78"/>
      <c r="B78" t="s">
        <v>2500</v>
      </c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6" ht="20.100000000000001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6" ht="20.100000000000001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6" ht="20.100000000000001" customHeight="1" x14ac:dyDescent="0.25">
      <c r="A81"/>
      <c r="B81" t="s">
        <v>84</v>
      </c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6" x14ac:dyDescent="0.25">
      <c r="A82"/>
      <c r="B82" t="s">
        <v>109</v>
      </c>
      <c r="C82" t="s">
        <v>110</v>
      </c>
      <c r="D82" t="s">
        <v>111</v>
      </c>
      <c r="E82"/>
      <c r="F82" t="s">
        <v>112</v>
      </c>
      <c r="G82" t="s">
        <v>113</v>
      </c>
      <c r="H82" t="s">
        <v>114</v>
      </c>
      <c r="I82" t="s">
        <v>115</v>
      </c>
      <c r="J82"/>
      <c r="K82"/>
      <c r="L82"/>
      <c r="M82"/>
      <c r="N82"/>
      <c r="O82"/>
      <c r="P82" t="s">
        <v>116</v>
      </c>
      <c r="Q82"/>
      <c r="R82"/>
      <c r="S82" t="s">
        <v>117</v>
      </c>
      <c r="T82"/>
      <c r="U82"/>
      <c r="V82" t="s">
        <v>118</v>
      </c>
      <c r="W82"/>
    </row>
    <row r="83" spans="1:26" x14ac:dyDescent="0.25">
      <c r="A83"/>
      <c r="B83"/>
      <c r="C83"/>
      <c r="D83" s="2" t="s">
        <v>85</v>
      </c>
      <c r="E83" s="2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26" x14ac:dyDescent="0.25">
      <c r="A84"/>
      <c r="B84"/>
      <c r="C84">
        <v>1</v>
      </c>
      <c r="D84" s="2" t="s">
        <v>86</v>
      </c>
      <c r="E84" s="2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26" ht="24.95" customHeight="1" x14ac:dyDescent="0.25">
      <c r="A85"/>
      <c r="B85"/>
      <c r="C85" t="s">
        <v>2501</v>
      </c>
      <c r="D85" s="2" t="s">
        <v>2502</v>
      </c>
      <c r="E85" s="2"/>
      <c r="F85" t="s">
        <v>128</v>
      </c>
      <c r="G85">
        <v>109.92</v>
      </c>
      <c r="H85">
        <v>0</v>
      </c>
      <c r="I85">
        <f t="shared" ref="I85:I99" si="0">ROUND(G85*(H85),2)</f>
        <v>0</v>
      </c>
      <c r="J85">
        <f t="shared" ref="J85:J99" si="1">ROUND(G85*(N85),2)</f>
        <v>0</v>
      </c>
      <c r="K85">
        <f t="shared" ref="K85:K99" si="2">ROUND(G85*(O85),2)</f>
        <v>0</v>
      </c>
      <c r="L85">
        <f t="shared" ref="L85:L99" si="3">ROUND(G85*(H85),2)</f>
        <v>0</v>
      </c>
      <c r="M85"/>
      <c r="N85">
        <v>0</v>
      </c>
      <c r="O85"/>
      <c r="P85"/>
      <c r="Q85"/>
      <c r="R85"/>
      <c r="S85">
        <f t="shared" ref="S85:S99" si="4">ROUND(G85*(P85),3)</f>
        <v>0</v>
      </c>
      <c r="T85"/>
      <c r="U85"/>
      <c r="V85"/>
      <c r="W85"/>
      <c r="Z85" s="1">
        <f t="shared" ref="Z85:Z99" si="5">0.058844*POWER(I85,0.952797)</f>
        <v>0</v>
      </c>
    </row>
    <row r="86" spans="1:26" ht="24.95" customHeight="1" x14ac:dyDescent="0.25">
      <c r="A86"/>
      <c r="B86"/>
      <c r="C86" t="s">
        <v>2358</v>
      </c>
      <c r="D86" s="2" t="s">
        <v>2359</v>
      </c>
      <c r="E86" s="2"/>
      <c r="F86" t="s">
        <v>128</v>
      </c>
      <c r="G86">
        <v>109.92</v>
      </c>
      <c r="H86">
        <v>0</v>
      </c>
      <c r="I86">
        <f t="shared" si="0"/>
        <v>0</v>
      </c>
      <c r="J86">
        <f t="shared" si="1"/>
        <v>0</v>
      </c>
      <c r="K86">
        <f t="shared" si="2"/>
        <v>0</v>
      </c>
      <c r="L86">
        <f t="shared" si="3"/>
        <v>0</v>
      </c>
      <c r="M86"/>
      <c r="N86">
        <v>0</v>
      </c>
      <c r="O86"/>
      <c r="P86"/>
      <c r="Q86"/>
      <c r="R86"/>
      <c r="S86">
        <f t="shared" si="4"/>
        <v>0</v>
      </c>
      <c r="T86"/>
      <c r="U86"/>
      <c r="V86"/>
      <c r="W86"/>
      <c r="Z86" s="1">
        <f t="shared" si="5"/>
        <v>0</v>
      </c>
    </row>
    <row r="87" spans="1:26" ht="35.1" customHeight="1" x14ac:dyDescent="0.25">
      <c r="A87"/>
      <c r="B87"/>
      <c r="C87" t="s">
        <v>2503</v>
      </c>
      <c r="D87" s="2" t="s">
        <v>2504</v>
      </c>
      <c r="E87" s="2"/>
      <c r="F87" t="s">
        <v>128</v>
      </c>
      <c r="G87">
        <v>139.52000000000001</v>
      </c>
      <c r="H87">
        <v>0</v>
      </c>
      <c r="I87">
        <f t="shared" si="0"/>
        <v>0</v>
      </c>
      <c r="J87">
        <f t="shared" si="1"/>
        <v>0</v>
      </c>
      <c r="K87">
        <f t="shared" si="2"/>
        <v>0</v>
      </c>
      <c r="L87">
        <f t="shared" si="3"/>
        <v>0</v>
      </c>
      <c r="M87"/>
      <c r="N87">
        <v>0</v>
      </c>
      <c r="O87"/>
      <c r="P87"/>
      <c r="Q87"/>
      <c r="R87"/>
      <c r="S87">
        <f t="shared" si="4"/>
        <v>0</v>
      </c>
      <c r="T87"/>
      <c r="U87"/>
      <c r="V87"/>
      <c r="W87"/>
      <c r="Z87" s="1">
        <f t="shared" si="5"/>
        <v>0</v>
      </c>
    </row>
    <row r="88" spans="1:26" ht="24.95" customHeight="1" x14ac:dyDescent="0.25">
      <c r="A88"/>
      <c r="B88"/>
      <c r="C88" t="s">
        <v>2505</v>
      </c>
      <c r="D88" s="2" t="s">
        <v>2461</v>
      </c>
      <c r="E88" s="2"/>
      <c r="F88" t="s">
        <v>128</v>
      </c>
      <c r="G88">
        <v>139.52000000000001</v>
      </c>
      <c r="H88">
        <v>0</v>
      </c>
      <c r="I88">
        <f t="shared" si="0"/>
        <v>0</v>
      </c>
      <c r="J88">
        <f t="shared" si="1"/>
        <v>0</v>
      </c>
      <c r="K88">
        <f t="shared" si="2"/>
        <v>0</v>
      </c>
      <c r="L88">
        <f t="shared" si="3"/>
        <v>0</v>
      </c>
      <c r="M88"/>
      <c r="N88">
        <v>0</v>
      </c>
      <c r="O88"/>
      <c r="P88"/>
      <c r="Q88"/>
      <c r="R88"/>
      <c r="S88">
        <f t="shared" si="4"/>
        <v>0</v>
      </c>
      <c r="T88"/>
      <c r="U88"/>
      <c r="V88"/>
      <c r="W88"/>
      <c r="Z88" s="1">
        <f t="shared" si="5"/>
        <v>0</v>
      </c>
    </row>
    <row r="89" spans="1:26" ht="24.95" customHeight="1" x14ac:dyDescent="0.25">
      <c r="A89"/>
      <c r="B89"/>
      <c r="C89" t="s">
        <v>2362</v>
      </c>
      <c r="D89" s="2" t="s">
        <v>2363</v>
      </c>
      <c r="E89" s="2"/>
      <c r="F89" t="s">
        <v>125</v>
      </c>
      <c r="G89">
        <v>231.16</v>
      </c>
      <c r="H89">
        <v>0</v>
      </c>
      <c r="I89">
        <f t="shared" si="0"/>
        <v>0</v>
      </c>
      <c r="J89">
        <f t="shared" si="1"/>
        <v>0</v>
      </c>
      <c r="K89">
        <f t="shared" si="2"/>
        <v>0</v>
      </c>
      <c r="L89">
        <f t="shared" si="3"/>
        <v>0</v>
      </c>
      <c r="M89"/>
      <c r="N89">
        <v>0</v>
      </c>
      <c r="O89"/>
      <c r="P89">
        <v>9.7000000000000005E-4</v>
      </c>
      <c r="Q89"/>
      <c r="R89">
        <v>9.7000000000000005E-4</v>
      </c>
      <c r="S89">
        <f t="shared" si="4"/>
        <v>0.224</v>
      </c>
      <c r="T89"/>
      <c r="U89"/>
      <c r="V89"/>
      <c r="W89"/>
      <c r="Z89" s="1">
        <f t="shared" si="5"/>
        <v>0</v>
      </c>
    </row>
    <row r="90" spans="1:26" ht="24.95" customHeight="1" x14ac:dyDescent="0.25">
      <c r="A90"/>
      <c r="B90"/>
      <c r="C90" t="s">
        <v>2364</v>
      </c>
      <c r="D90" s="2" t="s">
        <v>2365</v>
      </c>
      <c r="E90" s="2"/>
      <c r="F90" t="s">
        <v>125</v>
      </c>
      <c r="G90">
        <v>231.16</v>
      </c>
      <c r="H90">
        <v>0</v>
      </c>
      <c r="I90">
        <f t="shared" si="0"/>
        <v>0</v>
      </c>
      <c r="J90">
        <f t="shared" si="1"/>
        <v>0</v>
      </c>
      <c r="K90">
        <f t="shared" si="2"/>
        <v>0</v>
      </c>
      <c r="L90">
        <f t="shared" si="3"/>
        <v>0</v>
      </c>
      <c r="M90"/>
      <c r="N90">
        <v>0</v>
      </c>
      <c r="O90"/>
      <c r="P90"/>
      <c r="Q90"/>
      <c r="R90"/>
      <c r="S90">
        <f t="shared" si="4"/>
        <v>0</v>
      </c>
      <c r="T90"/>
      <c r="U90"/>
      <c r="V90"/>
      <c r="W90"/>
      <c r="Z90" s="1">
        <f t="shared" si="5"/>
        <v>0</v>
      </c>
    </row>
    <row r="91" spans="1:26" ht="35.1" customHeight="1" x14ac:dyDescent="0.25">
      <c r="A91"/>
      <c r="B91"/>
      <c r="C91" t="s">
        <v>2506</v>
      </c>
      <c r="D91" s="2" t="s">
        <v>2507</v>
      </c>
      <c r="E91" s="2"/>
      <c r="F91" t="s">
        <v>128</v>
      </c>
      <c r="G91">
        <v>105.021</v>
      </c>
      <c r="H91">
        <v>0</v>
      </c>
      <c r="I91">
        <f t="shared" si="0"/>
        <v>0</v>
      </c>
      <c r="J91">
        <f t="shared" si="1"/>
        <v>0</v>
      </c>
      <c r="K91">
        <f t="shared" si="2"/>
        <v>0</v>
      </c>
      <c r="L91">
        <f t="shared" si="3"/>
        <v>0</v>
      </c>
      <c r="M91"/>
      <c r="N91">
        <v>0</v>
      </c>
      <c r="O91"/>
      <c r="P91"/>
      <c r="Q91"/>
      <c r="R91"/>
      <c r="S91">
        <f t="shared" si="4"/>
        <v>0</v>
      </c>
      <c r="T91"/>
      <c r="U91"/>
      <c r="V91"/>
      <c r="W91"/>
      <c r="Z91" s="1">
        <f t="shared" si="5"/>
        <v>0</v>
      </c>
    </row>
    <row r="92" spans="1:26" ht="24.95" customHeight="1" x14ac:dyDescent="0.25">
      <c r="A92"/>
      <c r="B92"/>
      <c r="C92" t="s">
        <v>2368</v>
      </c>
      <c r="D92" s="2" t="s">
        <v>2369</v>
      </c>
      <c r="E92" s="2"/>
      <c r="F92" t="s">
        <v>128</v>
      </c>
      <c r="G92">
        <v>105.021</v>
      </c>
      <c r="H92">
        <v>0</v>
      </c>
      <c r="I92">
        <f t="shared" si="0"/>
        <v>0</v>
      </c>
      <c r="J92">
        <f t="shared" si="1"/>
        <v>0</v>
      </c>
      <c r="K92">
        <f t="shared" si="2"/>
        <v>0</v>
      </c>
      <c r="L92">
        <f t="shared" si="3"/>
        <v>0</v>
      </c>
      <c r="M92"/>
      <c r="N92">
        <v>0</v>
      </c>
      <c r="O92"/>
      <c r="P92"/>
      <c r="Q92"/>
      <c r="R92"/>
      <c r="S92">
        <f t="shared" si="4"/>
        <v>0</v>
      </c>
      <c r="T92"/>
      <c r="U92"/>
      <c r="V92"/>
      <c r="W92"/>
      <c r="Z92" s="1">
        <f t="shared" si="5"/>
        <v>0</v>
      </c>
    </row>
    <row r="93" spans="1:26" ht="24.95" customHeight="1" x14ac:dyDescent="0.25">
      <c r="A93"/>
      <c r="B93"/>
      <c r="C93" t="s">
        <v>2508</v>
      </c>
      <c r="D93" s="2" t="s">
        <v>2509</v>
      </c>
      <c r="E93" s="2"/>
      <c r="F93" t="s">
        <v>128</v>
      </c>
      <c r="G93">
        <v>105.021</v>
      </c>
      <c r="H93">
        <v>0</v>
      </c>
      <c r="I93">
        <f t="shared" si="0"/>
        <v>0</v>
      </c>
      <c r="J93">
        <f t="shared" si="1"/>
        <v>0</v>
      </c>
      <c r="K93">
        <f t="shared" si="2"/>
        <v>0</v>
      </c>
      <c r="L93">
        <f t="shared" si="3"/>
        <v>0</v>
      </c>
      <c r="M93"/>
      <c r="N93">
        <v>0</v>
      </c>
      <c r="O93"/>
      <c r="P93"/>
      <c r="Q93"/>
      <c r="R93"/>
      <c r="S93">
        <f t="shared" si="4"/>
        <v>0</v>
      </c>
      <c r="T93"/>
      <c r="U93"/>
      <c r="V93"/>
      <c r="W93"/>
      <c r="Z93" s="1">
        <f t="shared" si="5"/>
        <v>0</v>
      </c>
    </row>
    <row r="94" spans="1:26" ht="24.95" customHeight="1" x14ac:dyDescent="0.25">
      <c r="A94"/>
      <c r="B94"/>
      <c r="C94" t="s">
        <v>2510</v>
      </c>
      <c r="D94" s="2" t="s">
        <v>2511</v>
      </c>
      <c r="E94" s="2"/>
      <c r="F94" t="s">
        <v>128</v>
      </c>
      <c r="G94">
        <v>105.021</v>
      </c>
      <c r="H94">
        <v>0</v>
      </c>
      <c r="I94">
        <f t="shared" si="0"/>
        <v>0</v>
      </c>
      <c r="J94">
        <f t="shared" si="1"/>
        <v>0</v>
      </c>
      <c r="K94">
        <f t="shared" si="2"/>
        <v>0</v>
      </c>
      <c r="L94">
        <f t="shared" si="3"/>
        <v>0</v>
      </c>
      <c r="M94"/>
      <c r="N94">
        <v>0</v>
      </c>
      <c r="O94"/>
      <c r="P94"/>
      <c r="Q94"/>
      <c r="R94"/>
      <c r="S94">
        <f t="shared" si="4"/>
        <v>0</v>
      </c>
      <c r="T94"/>
      <c r="U94"/>
      <c r="V94"/>
      <c r="W94"/>
      <c r="Z94" s="1">
        <f t="shared" si="5"/>
        <v>0</v>
      </c>
    </row>
    <row r="95" spans="1:26" ht="24.95" customHeight="1" x14ac:dyDescent="0.25">
      <c r="A95"/>
      <c r="B95"/>
      <c r="C95" t="s">
        <v>147</v>
      </c>
      <c r="D95" s="2" t="s">
        <v>2374</v>
      </c>
      <c r="E95" s="2"/>
      <c r="F95" t="s">
        <v>149</v>
      </c>
      <c r="G95">
        <v>136.52000000000001</v>
      </c>
      <c r="H95">
        <v>0</v>
      </c>
      <c r="I95">
        <f t="shared" si="0"/>
        <v>0</v>
      </c>
      <c r="J95">
        <f t="shared" si="1"/>
        <v>0</v>
      </c>
      <c r="K95">
        <f t="shared" si="2"/>
        <v>0</v>
      </c>
      <c r="L95">
        <f t="shared" si="3"/>
        <v>0</v>
      </c>
      <c r="M95"/>
      <c r="N95">
        <v>0</v>
      </c>
      <c r="O95"/>
      <c r="P95"/>
      <c r="Q95"/>
      <c r="R95"/>
      <c r="S95">
        <f t="shared" si="4"/>
        <v>0</v>
      </c>
      <c r="T95"/>
      <c r="U95"/>
      <c r="V95"/>
      <c r="W95"/>
      <c r="Z95" s="1">
        <f t="shared" si="5"/>
        <v>0</v>
      </c>
    </row>
    <row r="96" spans="1:26" ht="24.95" customHeight="1" x14ac:dyDescent="0.25">
      <c r="A96"/>
      <c r="B96"/>
      <c r="C96" t="s">
        <v>2512</v>
      </c>
      <c r="D96" s="2" t="s">
        <v>2513</v>
      </c>
      <c r="E96" s="2"/>
      <c r="F96" t="s">
        <v>128</v>
      </c>
      <c r="G96">
        <v>144.41900000000001</v>
      </c>
      <c r="H96">
        <v>0</v>
      </c>
      <c r="I96">
        <f t="shared" si="0"/>
        <v>0</v>
      </c>
      <c r="J96">
        <f t="shared" si="1"/>
        <v>0</v>
      </c>
      <c r="K96">
        <f t="shared" si="2"/>
        <v>0</v>
      </c>
      <c r="L96">
        <f t="shared" si="3"/>
        <v>0</v>
      </c>
      <c r="M96"/>
      <c r="N96">
        <v>0</v>
      </c>
      <c r="O96"/>
      <c r="P96"/>
      <c r="Q96"/>
      <c r="R96"/>
      <c r="S96">
        <f t="shared" si="4"/>
        <v>0</v>
      </c>
      <c r="T96"/>
      <c r="U96"/>
      <c r="V96"/>
      <c r="W96"/>
      <c r="Z96" s="1">
        <f t="shared" si="5"/>
        <v>0</v>
      </c>
    </row>
    <row r="97" spans="1:26" ht="24.95" customHeight="1" x14ac:dyDescent="0.25">
      <c r="A97"/>
      <c r="B97"/>
      <c r="C97" t="s">
        <v>2514</v>
      </c>
      <c r="D97" s="2" t="s">
        <v>2515</v>
      </c>
      <c r="E97" s="2"/>
      <c r="F97" t="s">
        <v>149</v>
      </c>
      <c r="G97">
        <v>101.27</v>
      </c>
      <c r="H97">
        <v>0</v>
      </c>
      <c r="I97">
        <f t="shared" si="0"/>
        <v>0</v>
      </c>
      <c r="J97">
        <f t="shared" si="1"/>
        <v>0</v>
      </c>
      <c r="K97">
        <f t="shared" si="2"/>
        <v>0</v>
      </c>
      <c r="L97">
        <f t="shared" si="3"/>
        <v>0</v>
      </c>
      <c r="M97">
        <f>ROUND(G97*(H97),2)</f>
        <v>0</v>
      </c>
      <c r="N97">
        <v>0</v>
      </c>
      <c r="O97"/>
      <c r="P97"/>
      <c r="Q97"/>
      <c r="R97"/>
      <c r="S97">
        <f t="shared" si="4"/>
        <v>0</v>
      </c>
      <c r="T97"/>
      <c r="U97"/>
      <c r="V97"/>
      <c r="W97"/>
      <c r="Z97" s="1">
        <f t="shared" si="5"/>
        <v>0</v>
      </c>
    </row>
    <row r="98" spans="1:26" ht="24.95" customHeight="1" x14ac:dyDescent="0.25">
      <c r="A98"/>
      <c r="B98"/>
      <c r="C98" t="s">
        <v>2377</v>
      </c>
      <c r="D98" s="2" t="s">
        <v>2378</v>
      </c>
      <c r="E98" s="2"/>
      <c r="F98" t="s">
        <v>128</v>
      </c>
      <c r="G98">
        <v>27.9</v>
      </c>
      <c r="H98">
        <v>0</v>
      </c>
      <c r="I98">
        <f t="shared" si="0"/>
        <v>0</v>
      </c>
      <c r="J98">
        <f t="shared" si="1"/>
        <v>0</v>
      </c>
      <c r="K98">
        <f t="shared" si="2"/>
        <v>0</v>
      </c>
      <c r="L98">
        <f t="shared" si="3"/>
        <v>0</v>
      </c>
      <c r="M98"/>
      <c r="N98">
        <v>0</v>
      </c>
      <c r="O98"/>
      <c r="P98"/>
      <c r="Q98"/>
      <c r="R98"/>
      <c r="S98">
        <f t="shared" si="4"/>
        <v>0</v>
      </c>
      <c r="T98"/>
      <c r="U98"/>
      <c r="V98"/>
      <c r="W98"/>
      <c r="Z98" s="1">
        <f t="shared" si="5"/>
        <v>0</v>
      </c>
    </row>
    <row r="99" spans="1:26" ht="24.95" customHeight="1" x14ac:dyDescent="0.25">
      <c r="A99"/>
      <c r="B99"/>
      <c r="C99" t="s">
        <v>2379</v>
      </c>
      <c r="D99" s="2" t="s">
        <v>2380</v>
      </c>
      <c r="E99" s="2"/>
      <c r="F99" t="s">
        <v>149</v>
      </c>
      <c r="G99">
        <v>46.034999999999997</v>
      </c>
      <c r="H99">
        <v>0</v>
      </c>
      <c r="I99">
        <f t="shared" si="0"/>
        <v>0</v>
      </c>
      <c r="J99">
        <f t="shared" si="1"/>
        <v>0</v>
      </c>
      <c r="K99">
        <f t="shared" si="2"/>
        <v>0</v>
      </c>
      <c r="L99">
        <f t="shared" si="3"/>
        <v>0</v>
      </c>
      <c r="M99">
        <f>ROUND(G99*(H99),2)</f>
        <v>0</v>
      </c>
      <c r="N99">
        <v>0</v>
      </c>
      <c r="O99"/>
      <c r="P99">
        <v>1</v>
      </c>
      <c r="Q99"/>
      <c r="R99">
        <v>1</v>
      </c>
      <c r="S99">
        <f t="shared" si="4"/>
        <v>46.034999999999997</v>
      </c>
      <c r="T99"/>
      <c r="U99"/>
      <c r="V99"/>
      <c r="W99"/>
      <c r="Z99" s="1">
        <f t="shared" si="5"/>
        <v>0</v>
      </c>
    </row>
    <row r="100" spans="1:26" x14ac:dyDescent="0.25">
      <c r="A100"/>
      <c r="B100"/>
      <c r="C100">
        <v>1</v>
      </c>
      <c r="D100" s="2" t="s">
        <v>86</v>
      </c>
      <c r="E100" s="2"/>
      <c r="F100"/>
      <c r="G100"/>
      <c r="H100"/>
      <c r="I100">
        <f>ROUND((SUM(I84:I99))/1,2)</f>
        <v>0</v>
      </c>
      <c r="J100"/>
      <c r="K100"/>
      <c r="L100">
        <f>ROUND((SUM(L84:L99))/1,2)</f>
        <v>0</v>
      </c>
      <c r="M100">
        <f>ROUND((SUM(M84:M99))/1,2)</f>
        <v>0</v>
      </c>
      <c r="N100"/>
      <c r="O100"/>
      <c r="P100"/>
      <c r="Q100"/>
      <c r="R100"/>
      <c r="S100">
        <f>ROUND((SUM(S84:S99))/1,2)</f>
        <v>46.26</v>
      </c>
      <c r="T100"/>
      <c r="U100"/>
      <c r="V100">
        <f>ROUND((SUM(V84:V99))/1,2)</f>
        <v>0</v>
      </c>
      <c r="W100"/>
      <c r="X100"/>
      <c r="Y100"/>
      <c r="Z100"/>
    </row>
    <row r="101" spans="1:26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6" x14ac:dyDescent="0.25">
      <c r="A102"/>
      <c r="B102"/>
      <c r="C102">
        <v>2</v>
      </c>
      <c r="D102" s="2" t="s">
        <v>87</v>
      </c>
      <c r="E102" s="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</row>
    <row r="103" spans="1:26" ht="24.95" customHeight="1" x14ac:dyDescent="0.25">
      <c r="A103"/>
      <c r="B103"/>
      <c r="C103" t="s">
        <v>2516</v>
      </c>
      <c r="D103" s="2" t="s">
        <v>2517</v>
      </c>
      <c r="E103" s="2"/>
      <c r="F103" t="s">
        <v>215</v>
      </c>
      <c r="G103">
        <v>221</v>
      </c>
      <c r="H103">
        <v>0</v>
      </c>
      <c r="I103">
        <f>ROUND(G103*(H103),2)</f>
        <v>0</v>
      </c>
      <c r="J103">
        <f>ROUND(G103*(N103),2)</f>
        <v>0</v>
      </c>
      <c r="K103">
        <f>ROUND(G103*(O103),2)</f>
        <v>0</v>
      </c>
      <c r="L103">
        <f>ROUND(G103*(H103),2)</f>
        <v>0</v>
      </c>
      <c r="M103">
        <f>ROUND(G103*(H103),2)</f>
        <v>0</v>
      </c>
      <c r="N103">
        <v>0</v>
      </c>
      <c r="O103"/>
      <c r="P103"/>
      <c r="Q103"/>
      <c r="R103"/>
      <c r="S103">
        <f>ROUND(G103*(P103),3)</f>
        <v>0</v>
      </c>
      <c r="T103"/>
      <c r="U103"/>
      <c r="V103"/>
      <c r="W103"/>
      <c r="Z103" s="1">
        <f>0.058844*POWER(I103,0.952797)</f>
        <v>0</v>
      </c>
    </row>
    <row r="104" spans="1:26" ht="24.95" customHeight="1" x14ac:dyDescent="0.25">
      <c r="A104"/>
      <c r="B104"/>
      <c r="C104" t="s">
        <v>2390</v>
      </c>
      <c r="D104" s="2" t="s">
        <v>2391</v>
      </c>
      <c r="E104" s="2"/>
      <c r="F104" t="s">
        <v>128</v>
      </c>
      <c r="G104">
        <v>1.65</v>
      </c>
      <c r="H104">
        <v>0</v>
      </c>
      <c r="I104">
        <f>ROUND(G104*(H104),2)</f>
        <v>0</v>
      </c>
      <c r="J104">
        <f>ROUND(G104*(N104),2)</f>
        <v>0</v>
      </c>
      <c r="K104">
        <f>ROUND(G104*(O104),2)</f>
        <v>0</v>
      </c>
      <c r="L104">
        <f>ROUND(G104*(H104),2)</f>
        <v>0</v>
      </c>
      <c r="M104"/>
      <c r="N104">
        <v>0</v>
      </c>
      <c r="O104"/>
      <c r="P104">
        <v>2.2252800000000001</v>
      </c>
      <c r="Q104"/>
      <c r="R104">
        <v>2.2252800000000001</v>
      </c>
      <c r="S104">
        <f>ROUND(G104*(P104),3)</f>
        <v>3.6720000000000002</v>
      </c>
      <c r="T104"/>
      <c r="U104"/>
      <c r="V104"/>
      <c r="W104"/>
      <c r="Z104" s="1">
        <f>0.058844*POWER(I104,0.952797)</f>
        <v>0</v>
      </c>
    </row>
    <row r="105" spans="1:26" ht="24.95" customHeight="1" x14ac:dyDescent="0.25">
      <c r="A105"/>
      <c r="B105"/>
      <c r="C105" t="s">
        <v>160</v>
      </c>
      <c r="D105" s="2" t="s">
        <v>2394</v>
      </c>
      <c r="E105" s="2"/>
      <c r="F105" t="s">
        <v>149</v>
      </c>
      <c r="G105">
        <v>0.16</v>
      </c>
      <c r="H105">
        <v>0</v>
      </c>
      <c r="I105">
        <f>ROUND(G105*(H105),2)</f>
        <v>0</v>
      </c>
      <c r="J105">
        <f>ROUND(G105*(N105),2)</f>
        <v>0</v>
      </c>
      <c r="K105">
        <f>ROUND(G105*(O105),2)</f>
        <v>0</v>
      </c>
      <c r="L105">
        <f>ROUND(G105*(H105),2)</f>
        <v>0</v>
      </c>
      <c r="M105"/>
      <c r="N105">
        <v>0</v>
      </c>
      <c r="O105"/>
      <c r="P105">
        <v>1.20296</v>
      </c>
      <c r="Q105"/>
      <c r="R105">
        <v>1.20296</v>
      </c>
      <c r="S105">
        <f>ROUND(G105*(P105),3)</f>
        <v>0.192</v>
      </c>
      <c r="T105"/>
      <c r="U105"/>
      <c r="V105"/>
      <c r="W105"/>
      <c r="Z105" s="1">
        <f>0.058844*POWER(I105,0.952797)</f>
        <v>0</v>
      </c>
    </row>
    <row r="106" spans="1:26" x14ac:dyDescent="0.25">
      <c r="A106"/>
      <c r="B106"/>
      <c r="C106">
        <v>2</v>
      </c>
      <c r="D106" s="2" t="s">
        <v>87</v>
      </c>
      <c r="E106" s="2"/>
      <c r="F106"/>
      <c r="G106"/>
      <c r="H106"/>
      <c r="I106">
        <f>ROUND((SUM(I102:I105))/1,2)</f>
        <v>0</v>
      </c>
      <c r="J106"/>
      <c r="K106"/>
      <c r="L106">
        <f>ROUND((SUM(L102:L105))/1,2)</f>
        <v>0</v>
      </c>
      <c r="M106">
        <f>ROUND((SUM(M102:M105))/1,2)</f>
        <v>0</v>
      </c>
      <c r="N106"/>
      <c r="O106"/>
      <c r="P106"/>
      <c r="Q106"/>
      <c r="R106"/>
      <c r="S106">
        <f>ROUND((SUM(S102:S105))/1,2)</f>
        <v>3.86</v>
      </c>
      <c r="T106"/>
      <c r="U106"/>
      <c r="V106">
        <f>ROUND((SUM(V102:V105))/1,2)</f>
        <v>0</v>
      </c>
      <c r="W106"/>
      <c r="X106"/>
      <c r="Y106"/>
      <c r="Z106"/>
    </row>
    <row r="107" spans="1:26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6" x14ac:dyDescent="0.25">
      <c r="A108"/>
      <c r="B108"/>
      <c r="C108">
        <v>3</v>
      </c>
      <c r="D108" s="2" t="s">
        <v>88</v>
      </c>
      <c r="E108" s="2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:26" ht="24.95" customHeight="1" x14ac:dyDescent="0.25">
      <c r="A109"/>
      <c r="B109"/>
      <c r="C109" t="s">
        <v>2518</v>
      </c>
      <c r="D109" s="2" t="s">
        <v>2519</v>
      </c>
      <c r="E109" s="2"/>
      <c r="F109" t="s">
        <v>779</v>
      </c>
      <c r="G109">
        <v>3</v>
      </c>
      <c r="H109">
        <v>0</v>
      </c>
      <c r="I109">
        <f>ROUND(G109*(H109),2)</f>
        <v>0</v>
      </c>
      <c r="J109">
        <f>ROUND(G109*(N109),2)</f>
        <v>0</v>
      </c>
      <c r="K109">
        <f>ROUND(G109*(O109),2)</f>
        <v>0</v>
      </c>
      <c r="L109">
        <f>ROUND(G109*(H109),2)</f>
        <v>0</v>
      </c>
      <c r="M109">
        <f>ROUND(G109*(H109),2)</f>
        <v>0</v>
      </c>
      <c r="N109">
        <v>0</v>
      </c>
      <c r="O109"/>
      <c r="P109">
        <v>1.05</v>
      </c>
      <c r="Q109"/>
      <c r="R109">
        <v>1.05</v>
      </c>
      <c r="S109">
        <f>ROUND(G109*(P109),3)</f>
        <v>3.15</v>
      </c>
      <c r="T109"/>
      <c r="U109"/>
      <c r="V109"/>
      <c r="W109"/>
      <c r="Z109" s="1">
        <f>0.058844*POWER(I109,0.952797)</f>
        <v>0</v>
      </c>
    </row>
    <row r="110" spans="1:26" x14ac:dyDescent="0.25">
      <c r="A110"/>
      <c r="B110"/>
      <c r="C110">
        <v>3</v>
      </c>
      <c r="D110" s="2" t="s">
        <v>88</v>
      </c>
      <c r="E110" s="2"/>
      <c r="F110"/>
      <c r="G110"/>
      <c r="H110"/>
      <c r="I110">
        <f>ROUND((SUM(I108:I109))/1,2)</f>
        <v>0</v>
      </c>
      <c r="J110"/>
      <c r="K110"/>
      <c r="L110">
        <f>ROUND((SUM(L108:L109))/1,2)</f>
        <v>0</v>
      </c>
      <c r="M110">
        <f>ROUND((SUM(M108:M109))/1,2)</f>
        <v>0</v>
      </c>
      <c r="N110"/>
      <c r="O110"/>
      <c r="P110"/>
      <c r="Q110"/>
      <c r="R110"/>
      <c r="S110">
        <f>ROUND((SUM(S108:S109))/1,2)</f>
        <v>3.15</v>
      </c>
      <c r="T110"/>
      <c r="U110"/>
      <c r="V110">
        <f>ROUND((SUM(V108:V109))/1,2)</f>
        <v>0</v>
      </c>
      <c r="W110"/>
      <c r="X110"/>
      <c r="Y110"/>
      <c r="Z110"/>
    </row>
    <row r="111" spans="1:26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6" x14ac:dyDescent="0.25">
      <c r="A112"/>
      <c r="B112"/>
      <c r="C112">
        <v>4</v>
      </c>
      <c r="D112" s="2" t="s">
        <v>89</v>
      </c>
      <c r="E112" s="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:26" ht="24.95" customHeight="1" x14ac:dyDescent="0.25">
      <c r="A113"/>
      <c r="B113"/>
      <c r="C113" t="s">
        <v>2395</v>
      </c>
      <c r="D113" s="2" t="s">
        <v>2396</v>
      </c>
      <c r="E113" s="2"/>
      <c r="F113" t="s">
        <v>128</v>
      </c>
      <c r="G113">
        <v>11.161</v>
      </c>
      <c r="H113">
        <v>0</v>
      </c>
      <c r="I113">
        <f>ROUND(G113*(H113),2)</f>
        <v>0</v>
      </c>
      <c r="J113">
        <f>ROUND(G113*(N113),2)</f>
        <v>0</v>
      </c>
      <c r="K113">
        <f>ROUND(G113*(O113),2)</f>
        <v>0</v>
      </c>
      <c r="L113">
        <f>ROUND(G113*(H113),2)</f>
        <v>0</v>
      </c>
      <c r="M113"/>
      <c r="N113">
        <v>0</v>
      </c>
      <c r="O113"/>
      <c r="P113">
        <v>1.8907700000000001</v>
      </c>
      <c r="Q113"/>
      <c r="R113">
        <v>1.8907700000000001</v>
      </c>
      <c r="S113">
        <f>ROUND(G113*(P113),3)</f>
        <v>21.103000000000002</v>
      </c>
      <c r="T113"/>
      <c r="U113"/>
      <c r="V113"/>
      <c r="W113"/>
      <c r="Z113" s="1">
        <f>0.058844*POWER(I113,0.952797)</f>
        <v>0</v>
      </c>
    </row>
    <row r="114" spans="1:26" ht="35.1" customHeight="1" x14ac:dyDescent="0.25">
      <c r="A114"/>
      <c r="B114"/>
      <c r="C114" t="s">
        <v>2520</v>
      </c>
      <c r="D114" s="2" t="s">
        <v>2521</v>
      </c>
      <c r="E114" s="2"/>
      <c r="F114" t="s">
        <v>125</v>
      </c>
      <c r="G114">
        <v>126.72</v>
      </c>
      <c r="H114">
        <v>0</v>
      </c>
      <c r="I114">
        <f>ROUND(G114*(H114),2)</f>
        <v>0</v>
      </c>
      <c r="J114">
        <f>ROUND(G114*(N114),2)</f>
        <v>0</v>
      </c>
      <c r="K114">
        <f>ROUND(G114*(O114),2)</f>
        <v>0</v>
      </c>
      <c r="L114">
        <f>ROUND(G114*(H114),2)</f>
        <v>0</v>
      </c>
      <c r="M114"/>
      <c r="N114">
        <v>0</v>
      </c>
      <c r="O114"/>
      <c r="P114">
        <v>2.3E-3</v>
      </c>
      <c r="Q114"/>
      <c r="R114">
        <v>2.3E-3</v>
      </c>
      <c r="S114">
        <f>ROUND(G114*(P114),3)</f>
        <v>0.29099999999999998</v>
      </c>
      <c r="T114"/>
      <c r="U114"/>
      <c r="V114"/>
      <c r="W114"/>
      <c r="Z114" s="1">
        <f>0.058844*POWER(I114,0.952797)</f>
        <v>0</v>
      </c>
    </row>
    <row r="115" spans="1:26" ht="24.95" customHeight="1" x14ac:dyDescent="0.25">
      <c r="A115"/>
      <c r="B115"/>
      <c r="C115" t="s">
        <v>2522</v>
      </c>
      <c r="D115" s="2" t="s">
        <v>2523</v>
      </c>
      <c r="E115" s="2"/>
      <c r="F115" t="s">
        <v>125</v>
      </c>
      <c r="G115">
        <v>139.38999999999999</v>
      </c>
      <c r="H115">
        <v>0</v>
      </c>
      <c r="I115">
        <f>ROUND(G115*(H115),2)</f>
        <v>0</v>
      </c>
      <c r="J115">
        <f>ROUND(G115*(N115),2)</f>
        <v>0</v>
      </c>
      <c r="K115">
        <f>ROUND(G115*(O115),2)</f>
        <v>0</v>
      </c>
      <c r="L115">
        <f>ROUND(G115*(H115),2)</f>
        <v>0</v>
      </c>
      <c r="M115">
        <f>ROUND(G115*(H115),2)</f>
        <v>0</v>
      </c>
      <c r="N115">
        <v>0</v>
      </c>
      <c r="O115"/>
      <c r="P115"/>
      <c r="Q115"/>
      <c r="R115"/>
      <c r="S115">
        <f>ROUND(G115*(P115),3)</f>
        <v>0</v>
      </c>
      <c r="T115"/>
      <c r="U115"/>
      <c r="V115"/>
      <c r="W115"/>
      <c r="Z115" s="1">
        <f>0.058844*POWER(I115,0.952797)</f>
        <v>0</v>
      </c>
    </row>
    <row r="116" spans="1:26" x14ac:dyDescent="0.25">
      <c r="A116"/>
      <c r="B116"/>
      <c r="C116">
        <v>4</v>
      </c>
      <c r="D116" s="2" t="s">
        <v>89</v>
      </c>
      <c r="E116" s="2"/>
      <c r="F116"/>
      <c r="G116"/>
      <c r="H116"/>
      <c r="I116">
        <f>ROUND((SUM(I112:I115))/1,2)</f>
        <v>0</v>
      </c>
      <c r="J116"/>
      <c r="K116"/>
      <c r="L116">
        <f>ROUND((SUM(L112:L115))/1,2)</f>
        <v>0</v>
      </c>
      <c r="M116">
        <f>ROUND((SUM(M112:M115))/1,2)</f>
        <v>0</v>
      </c>
      <c r="N116"/>
      <c r="O116"/>
      <c r="P116"/>
      <c r="Q116"/>
      <c r="R116"/>
      <c r="S116">
        <f>ROUND((SUM(S112:S115))/1,2)</f>
        <v>21.39</v>
      </c>
      <c r="T116"/>
      <c r="U116"/>
      <c r="V116">
        <f>ROUND((SUM(V112:V115))/1,2)</f>
        <v>0</v>
      </c>
      <c r="W116"/>
      <c r="X116"/>
      <c r="Y116"/>
      <c r="Z116"/>
    </row>
    <row r="117" spans="1:26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6" x14ac:dyDescent="0.25">
      <c r="A118"/>
      <c r="B118"/>
      <c r="C118">
        <v>8</v>
      </c>
      <c r="D118" s="2" t="s">
        <v>755</v>
      </c>
      <c r="E118" s="2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</row>
    <row r="119" spans="1:26" ht="24.95" customHeight="1" x14ac:dyDescent="0.25">
      <c r="A119"/>
      <c r="B119"/>
      <c r="C119" t="s">
        <v>2524</v>
      </c>
      <c r="D119" s="2" t="s">
        <v>2525</v>
      </c>
      <c r="E119" s="2"/>
      <c r="F119" t="s">
        <v>215</v>
      </c>
      <c r="G119">
        <v>7</v>
      </c>
      <c r="H119">
        <v>0</v>
      </c>
      <c r="I119">
        <f t="shared" ref="I119:I140" si="6">ROUND(G119*(H119),2)</f>
        <v>0</v>
      </c>
      <c r="J119">
        <f t="shared" ref="J119:J140" si="7">ROUND(G119*(N119),2)</f>
        <v>0</v>
      </c>
      <c r="K119">
        <f t="shared" ref="K119:K140" si="8">ROUND(G119*(O119),2)</f>
        <v>0</v>
      </c>
      <c r="L119">
        <f t="shared" ref="L119:L140" si="9">ROUND(G119*(H119),2)</f>
        <v>0</v>
      </c>
      <c r="M119">
        <f>ROUND(G119*(H119),2)</f>
        <v>0</v>
      </c>
      <c r="N119">
        <v>0</v>
      </c>
      <c r="O119"/>
      <c r="P119"/>
      <c r="Q119"/>
      <c r="R119"/>
      <c r="S119">
        <f t="shared" ref="S119:S140" si="10">ROUND(G119*(P119),3)</f>
        <v>0</v>
      </c>
      <c r="T119"/>
      <c r="U119"/>
      <c r="V119"/>
      <c r="W119"/>
      <c r="Z119" s="1">
        <f t="shared" ref="Z119:Z140" si="11">0.058844*POWER(I119,0.952797)</f>
        <v>0</v>
      </c>
    </row>
    <row r="120" spans="1:26" ht="24.95" customHeight="1" x14ac:dyDescent="0.25">
      <c r="A120"/>
      <c r="B120"/>
      <c r="C120" t="s">
        <v>2526</v>
      </c>
      <c r="D120" s="2" t="s">
        <v>2527</v>
      </c>
      <c r="E120" s="2"/>
      <c r="F120" t="s">
        <v>218</v>
      </c>
      <c r="G120">
        <v>7</v>
      </c>
      <c r="H120">
        <v>0</v>
      </c>
      <c r="I120">
        <f t="shared" si="6"/>
        <v>0</v>
      </c>
      <c r="J120">
        <f t="shared" si="7"/>
        <v>0</v>
      </c>
      <c r="K120">
        <f t="shared" si="8"/>
        <v>0</v>
      </c>
      <c r="L120">
        <f t="shared" si="9"/>
        <v>0</v>
      </c>
      <c r="M120">
        <f>ROUND(G120*(H120),2)</f>
        <v>0</v>
      </c>
      <c r="N120">
        <v>0</v>
      </c>
      <c r="O120"/>
      <c r="P120"/>
      <c r="Q120"/>
      <c r="R120"/>
      <c r="S120">
        <f t="shared" si="10"/>
        <v>0</v>
      </c>
      <c r="T120"/>
      <c r="U120"/>
      <c r="V120"/>
      <c r="W120"/>
      <c r="Z120" s="1">
        <f t="shared" si="11"/>
        <v>0</v>
      </c>
    </row>
    <row r="121" spans="1:26" ht="24.95" customHeight="1" x14ac:dyDescent="0.25">
      <c r="A121"/>
      <c r="B121"/>
      <c r="C121" t="s">
        <v>2528</v>
      </c>
      <c r="D121" s="2" t="s">
        <v>2529</v>
      </c>
      <c r="E121" s="2"/>
      <c r="F121" t="s">
        <v>215</v>
      </c>
      <c r="G121">
        <v>186.3</v>
      </c>
      <c r="H121">
        <v>0</v>
      </c>
      <c r="I121">
        <f t="shared" si="6"/>
        <v>0</v>
      </c>
      <c r="J121">
        <f t="shared" si="7"/>
        <v>0</v>
      </c>
      <c r="K121">
        <f t="shared" si="8"/>
        <v>0</v>
      </c>
      <c r="L121">
        <f t="shared" si="9"/>
        <v>0</v>
      </c>
      <c r="M121"/>
      <c r="N121">
        <v>0</v>
      </c>
      <c r="O121"/>
      <c r="P121"/>
      <c r="Q121"/>
      <c r="R121"/>
      <c r="S121">
        <f t="shared" si="10"/>
        <v>0</v>
      </c>
      <c r="T121"/>
      <c r="U121"/>
      <c r="V121"/>
      <c r="W121"/>
      <c r="Z121" s="1">
        <f t="shared" si="11"/>
        <v>0</v>
      </c>
    </row>
    <row r="122" spans="1:26" ht="24.95" customHeight="1" x14ac:dyDescent="0.25">
      <c r="A122"/>
      <c r="B122"/>
      <c r="C122" t="s">
        <v>2530</v>
      </c>
      <c r="D122" s="2" t="s">
        <v>2531</v>
      </c>
      <c r="E122" s="2"/>
      <c r="F122" t="s">
        <v>218</v>
      </c>
      <c r="G122">
        <v>41</v>
      </c>
      <c r="H122">
        <v>0</v>
      </c>
      <c r="I122">
        <f t="shared" si="6"/>
        <v>0</v>
      </c>
      <c r="J122">
        <f t="shared" si="7"/>
        <v>0</v>
      </c>
      <c r="K122">
        <f t="shared" si="8"/>
        <v>0</v>
      </c>
      <c r="L122">
        <f t="shared" si="9"/>
        <v>0</v>
      </c>
      <c r="M122">
        <f>ROUND(G122*(H122),2)</f>
        <v>0</v>
      </c>
      <c r="N122">
        <v>0</v>
      </c>
      <c r="O122"/>
      <c r="P122"/>
      <c r="Q122"/>
      <c r="R122"/>
      <c r="S122">
        <f t="shared" si="10"/>
        <v>0</v>
      </c>
      <c r="T122"/>
      <c r="U122"/>
      <c r="V122"/>
      <c r="W122"/>
      <c r="Z122" s="1">
        <f t="shared" si="11"/>
        <v>0</v>
      </c>
    </row>
    <row r="123" spans="1:26" ht="24.95" customHeight="1" x14ac:dyDescent="0.25">
      <c r="A123"/>
      <c r="B123"/>
      <c r="C123" t="s">
        <v>2532</v>
      </c>
      <c r="D123" s="2" t="s">
        <v>2533</v>
      </c>
      <c r="E123" s="2"/>
      <c r="F123" t="s">
        <v>215</v>
      </c>
      <c r="G123">
        <v>7</v>
      </c>
      <c r="H123">
        <v>0</v>
      </c>
      <c r="I123">
        <f t="shared" si="6"/>
        <v>0</v>
      </c>
      <c r="J123">
        <f t="shared" si="7"/>
        <v>0</v>
      </c>
      <c r="K123">
        <f t="shared" si="8"/>
        <v>0</v>
      </c>
      <c r="L123">
        <f t="shared" si="9"/>
        <v>0</v>
      </c>
      <c r="M123"/>
      <c r="N123">
        <v>0</v>
      </c>
      <c r="O123"/>
      <c r="P123"/>
      <c r="Q123"/>
      <c r="R123"/>
      <c r="S123">
        <f t="shared" si="10"/>
        <v>0</v>
      </c>
      <c r="T123"/>
      <c r="U123"/>
      <c r="V123"/>
      <c r="W123"/>
      <c r="Z123" s="1">
        <f t="shared" si="11"/>
        <v>0</v>
      </c>
    </row>
    <row r="124" spans="1:26" ht="24.95" customHeight="1" x14ac:dyDescent="0.25">
      <c r="A124"/>
      <c r="B124"/>
      <c r="C124" t="s">
        <v>2474</v>
      </c>
      <c r="D124" s="2" t="s">
        <v>2475</v>
      </c>
      <c r="E124" s="2"/>
      <c r="F124" t="s">
        <v>215</v>
      </c>
      <c r="G124">
        <v>186.3</v>
      </c>
      <c r="H124">
        <v>0</v>
      </c>
      <c r="I124">
        <f t="shared" si="6"/>
        <v>0</v>
      </c>
      <c r="J124">
        <f t="shared" si="7"/>
        <v>0</v>
      </c>
      <c r="K124">
        <f t="shared" si="8"/>
        <v>0</v>
      </c>
      <c r="L124">
        <f t="shared" si="9"/>
        <v>0</v>
      </c>
      <c r="M124"/>
      <c r="N124">
        <v>0</v>
      </c>
      <c r="O124"/>
      <c r="P124"/>
      <c r="Q124"/>
      <c r="R124"/>
      <c r="S124">
        <f t="shared" si="10"/>
        <v>0</v>
      </c>
      <c r="T124"/>
      <c r="U124"/>
      <c r="V124"/>
      <c r="W124"/>
      <c r="Z124" s="1">
        <f t="shared" si="11"/>
        <v>0</v>
      </c>
    </row>
    <row r="125" spans="1:26" ht="24.95" customHeight="1" x14ac:dyDescent="0.25">
      <c r="A125"/>
      <c r="B125"/>
      <c r="C125" t="s">
        <v>2437</v>
      </c>
      <c r="D125" s="2" t="s">
        <v>2438</v>
      </c>
      <c r="E125" s="2"/>
      <c r="F125" t="s">
        <v>218</v>
      </c>
      <c r="G125">
        <v>1</v>
      </c>
      <c r="H125">
        <v>0</v>
      </c>
      <c r="I125">
        <f t="shared" si="6"/>
        <v>0</v>
      </c>
      <c r="J125">
        <f t="shared" si="7"/>
        <v>0</v>
      </c>
      <c r="K125">
        <f t="shared" si="8"/>
        <v>0</v>
      </c>
      <c r="L125">
        <f t="shared" si="9"/>
        <v>0</v>
      </c>
      <c r="M125"/>
      <c r="N125">
        <v>0</v>
      </c>
      <c r="O125"/>
      <c r="P125"/>
      <c r="Q125"/>
      <c r="R125"/>
      <c r="S125">
        <f t="shared" si="10"/>
        <v>0</v>
      </c>
      <c r="T125"/>
      <c r="U125"/>
      <c r="V125"/>
      <c r="W125"/>
      <c r="Z125" s="1">
        <f t="shared" si="11"/>
        <v>0</v>
      </c>
    </row>
    <row r="126" spans="1:26" ht="24.95" customHeight="1" x14ac:dyDescent="0.25">
      <c r="A126"/>
      <c r="B126"/>
      <c r="C126" t="s">
        <v>2435</v>
      </c>
      <c r="D126" s="2" t="s">
        <v>2436</v>
      </c>
      <c r="E126" s="2"/>
      <c r="F126" t="s">
        <v>218</v>
      </c>
      <c r="G126">
        <v>1</v>
      </c>
      <c r="H126">
        <v>0</v>
      </c>
      <c r="I126">
        <f t="shared" si="6"/>
        <v>0</v>
      </c>
      <c r="J126">
        <f t="shared" si="7"/>
        <v>0</v>
      </c>
      <c r="K126">
        <f t="shared" si="8"/>
        <v>0</v>
      </c>
      <c r="L126">
        <f t="shared" si="9"/>
        <v>0</v>
      </c>
      <c r="M126">
        <f>ROUND(G126*(H126),2)</f>
        <v>0</v>
      </c>
      <c r="N126">
        <v>0</v>
      </c>
      <c r="O126"/>
      <c r="P126"/>
      <c r="Q126"/>
      <c r="R126"/>
      <c r="S126">
        <f t="shared" si="10"/>
        <v>0</v>
      </c>
      <c r="T126"/>
      <c r="U126"/>
      <c r="V126"/>
      <c r="W126"/>
      <c r="Z126" s="1">
        <f t="shared" si="11"/>
        <v>0</v>
      </c>
    </row>
    <row r="127" spans="1:26" ht="24.95" customHeight="1" x14ac:dyDescent="0.25">
      <c r="A127"/>
      <c r="B127"/>
      <c r="C127" t="s">
        <v>2534</v>
      </c>
      <c r="D127" s="2" t="s">
        <v>2487</v>
      </c>
      <c r="E127" s="2"/>
      <c r="F127" t="s">
        <v>218</v>
      </c>
      <c r="G127">
        <v>6</v>
      </c>
      <c r="H127">
        <v>0</v>
      </c>
      <c r="I127">
        <f t="shared" si="6"/>
        <v>0</v>
      </c>
      <c r="J127">
        <f t="shared" si="7"/>
        <v>0</v>
      </c>
      <c r="K127">
        <f t="shared" si="8"/>
        <v>0</v>
      </c>
      <c r="L127">
        <f t="shared" si="9"/>
        <v>0</v>
      </c>
      <c r="M127"/>
      <c r="N127">
        <v>0</v>
      </c>
      <c r="O127"/>
      <c r="P127">
        <v>3.0000000000000001E-5</v>
      </c>
      <c r="Q127"/>
      <c r="R127">
        <v>3.0000000000000001E-5</v>
      </c>
      <c r="S127">
        <f t="shared" si="10"/>
        <v>0</v>
      </c>
      <c r="T127"/>
      <c r="U127"/>
      <c r="V127"/>
      <c r="W127"/>
      <c r="Z127" s="1">
        <f t="shared" si="11"/>
        <v>0</v>
      </c>
    </row>
    <row r="128" spans="1:26" ht="35.1" customHeight="1" x14ac:dyDescent="0.25">
      <c r="A128"/>
      <c r="B128"/>
      <c r="C128" t="s">
        <v>2535</v>
      </c>
      <c r="D128" s="2" t="s">
        <v>2536</v>
      </c>
      <c r="E128" s="2"/>
      <c r="F128" t="s">
        <v>218</v>
      </c>
      <c r="G128">
        <v>6</v>
      </c>
      <c r="H128">
        <v>0</v>
      </c>
      <c r="I128">
        <f t="shared" si="6"/>
        <v>0</v>
      </c>
      <c r="J128">
        <f t="shared" si="7"/>
        <v>0</v>
      </c>
      <c r="K128">
        <f t="shared" si="8"/>
        <v>0</v>
      </c>
      <c r="L128">
        <f t="shared" si="9"/>
        <v>0</v>
      </c>
      <c r="M128">
        <f>ROUND(G128*(H128),2)</f>
        <v>0</v>
      </c>
      <c r="N128">
        <v>0</v>
      </c>
      <c r="O128"/>
      <c r="P128"/>
      <c r="Q128"/>
      <c r="R128"/>
      <c r="S128">
        <f t="shared" si="10"/>
        <v>0</v>
      </c>
      <c r="T128"/>
      <c r="U128"/>
      <c r="V128"/>
      <c r="W128"/>
      <c r="Z128" s="1">
        <f t="shared" si="11"/>
        <v>0</v>
      </c>
    </row>
    <row r="129" spans="1:26" ht="24.95" customHeight="1" x14ac:dyDescent="0.25">
      <c r="A129"/>
      <c r="B129"/>
      <c r="C129" t="s">
        <v>2537</v>
      </c>
      <c r="D129" s="2" t="s">
        <v>2538</v>
      </c>
      <c r="E129" s="2"/>
      <c r="F129" t="s">
        <v>218</v>
      </c>
      <c r="G129">
        <v>6</v>
      </c>
      <c r="H129">
        <v>0</v>
      </c>
      <c r="I129">
        <f t="shared" si="6"/>
        <v>0</v>
      </c>
      <c r="J129">
        <f t="shared" si="7"/>
        <v>0</v>
      </c>
      <c r="K129">
        <f t="shared" si="8"/>
        <v>0</v>
      </c>
      <c r="L129">
        <f t="shared" si="9"/>
        <v>0</v>
      </c>
      <c r="M129">
        <f>ROUND(G129*(H129),2)</f>
        <v>0</v>
      </c>
      <c r="N129">
        <v>0</v>
      </c>
      <c r="O129"/>
      <c r="P129"/>
      <c r="Q129"/>
      <c r="R129"/>
      <c r="S129">
        <f t="shared" si="10"/>
        <v>0</v>
      </c>
      <c r="T129"/>
      <c r="U129"/>
      <c r="V129"/>
      <c r="W129"/>
      <c r="Z129" s="1">
        <f t="shared" si="11"/>
        <v>0</v>
      </c>
    </row>
    <row r="130" spans="1:26" ht="24.95" customHeight="1" x14ac:dyDescent="0.25">
      <c r="A130"/>
      <c r="B130"/>
      <c r="C130" t="s">
        <v>2539</v>
      </c>
      <c r="D130" s="2" t="s">
        <v>2540</v>
      </c>
      <c r="E130" s="2"/>
      <c r="F130" t="s">
        <v>2541</v>
      </c>
      <c r="G130">
        <v>221</v>
      </c>
      <c r="H130">
        <v>0</v>
      </c>
      <c r="I130">
        <f t="shared" si="6"/>
        <v>0</v>
      </c>
      <c r="J130">
        <f t="shared" si="7"/>
        <v>0</v>
      </c>
      <c r="K130">
        <f t="shared" si="8"/>
        <v>0</v>
      </c>
      <c r="L130">
        <f t="shared" si="9"/>
        <v>0</v>
      </c>
      <c r="M130">
        <f>ROUND(G130*(H130),2)</f>
        <v>0</v>
      </c>
      <c r="N130">
        <v>0</v>
      </c>
      <c r="O130"/>
      <c r="P130"/>
      <c r="Q130"/>
      <c r="R130"/>
      <c r="S130">
        <f t="shared" si="10"/>
        <v>0</v>
      </c>
      <c r="T130"/>
      <c r="U130"/>
      <c r="V130"/>
      <c r="W130"/>
      <c r="Z130" s="1">
        <f t="shared" si="11"/>
        <v>0</v>
      </c>
    </row>
    <row r="131" spans="1:26" ht="24.95" customHeight="1" x14ac:dyDescent="0.25">
      <c r="A131"/>
      <c r="B131"/>
      <c r="C131" t="s">
        <v>2542</v>
      </c>
      <c r="D131" s="2" t="s">
        <v>2543</v>
      </c>
      <c r="E131" s="2"/>
      <c r="F131" t="s">
        <v>2195</v>
      </c>
      <c r="G131">
        <v>8</v>
      </c>
      <c r="H131">
        <v>0</v>
      </c>
      <c r="I131">
        <f t="shared" si="6"/>
        <v>0</v>
      </c>
      <c r="J131">
        <f t="shared" si="7"/>
        <v>0</v>
      </c>
      <c r="K131">
        <f t="shared" si="8"/>
        <v>0</v>
      </c>
      <c r="L131">
        <f t="shared" si="9"/>
        <v>0</v>
      </c>
      <c r="M131">
        <f>ROUND(G131*(H131),2)</f>
        <v>0</v>
      </c>
      <c r="N131">
        <v>0</v>
      </c>
      <c r="O131"/>
      <c r="P131"/>
      <c r="Q131"/>
      <c r="R131"/>
      <c r="S131">
        <f t="shared" si="10"/>
        <v>0</v>
      </c>
      <c r="T131"/>
      <c r="U131"/>
      <c r="V131"/>
      <c r="W131"/>
      <c r="Z131" s="1">
        <f t="shared" si="11"/>
        <v>0</v>
      </c>
    </row>
    <row r="132" spans="1:26" ht="24.95" customHeight="1" x14ac:dyDescent="0.25">
      <c r="A132"/>
      <c r="B132"/>
      <c r="C132" t="s">
        <v>2544</v>
      </c>
      <c r="D132" s="2" t="s">
        <v>2545</v>
      </c>
      <c r="E132" s="2"/>
      <c r="F132" t="s">
        <v>218</v>
      </c>
      <c r="G132">
        <v>6</v>
      </c>
      <c r="H132">
        <v>0</v>
      </c>
      <c r="I132">
        <f t="shared" si="6"/>
        <v>0</v>
      </c>
      <c r="J132">
        <f t="shared" si="7"/>
        <v>0</v>
      </c>
      <c r="K132">
        <f t="shared" si="8"/>
        <v>0</v>
      </c>
      <c r="L132">
        <f t="shared" si="9"/>
        <v>0</v>
      </c>
      <c r="M132">
        <f>ROUND(G132*(H132),2)</f>
        <v>0</v>
      </c>
      <c r="N132">
        <v>0</v>
      </c>
      <c r="O132"/>
      <c r="P132"/>
      <c r="Q132"/>
      <c r="R132"/>
      <c r="S132">
        <f t="shared" si="10"/>
        <v>0</v>
      </c>
      <c r="T132"/>
      <c r="U132"/>
      <c r="V132"/>
      <c r="W132"/>
      <c r="Z132" s="1">
        <f t="shared" si="11"/>
        <v>0</v>
      </c>
    </row>
    <row r="133" spans="1:26" ht="24.95" customHeight="1" x14ac:dyDescent="0.25">
      <c r="A133"/>
      <c r="B133"/>
      <c r="C133" t="s">
        <v>2498</v>
      </c>
      <c r="D133" s="2" t="s">
        <v>2499</v>
      </c>
      <c r="E133" s="2"/>
      <c r="F133" t="s">
        <v>215</v>
      </c>
      <c r="G133">
        <v>186.3</v>
      </c>
      <c r="H133">
        <v>0</v>
      </c>
      <c r="I133">
        <f t="shared" si="6"/>
        <v>0</v>
      </c>
      <c r="J133">
        <f t="shared" si="7"/>
        <v>0</v>
      </c>
      <c r="K133">
        <f t="shared" si="8"/>
        <v>0</v>
      </c>
      <c r="L133">
        <f t="shared" si="9"/>
        <v>0</v>
      </c>
      <c r="M133"/>
      <c r="N133">
        <v>0</v>
      </c>
      <c r="O133"/>
      <c r="P133"/>
      <c r="Q133"/>
      <c r="R133"/>
      <c r="S133">
        <f t="shared" si="10"/>
        <v>0</v>
      </c>
      <c r="T133"/>
      <c r="U133"/>
      <c r="V133"/>
      <c r="W133"/>
      <c r="Z133" s="1">
        <f t="shared" si="11"/>
        <v>0</v>
      </c>
    </row>
    <row r="134" spans="1:26" ht="24.95" customHeight="1" x14ac:dyDescent="0.25">
      <c r="A134"/>
      <c r="B134"/>
      <c r="C134" t="s">
        <v>2546</v>
      </c>
      <c r="D134" s="2" t="s">
        <v>2547</v>
      </c>
      <c r="E134" s="2"/>
      <c r="F134" t="s">
        <v>128</v>
      </c>
      <c r="G134">
        <v>44</v>
      </c>
      <c r="H134">
        <v>0</v>
      </c>
      <c r="I134">
        <f t="shared" si="6"/>
        <v>0</v>
      </c>
      <c r="J134">
        <f t="shared" si="7"/>
        <v>0</v>
      </c>
      <c r="K134">
        <f t="shared" si="8"/>
        <v>0</v>
      </c>
      <c r="L134">
        <f t="shared" si="9"/>
        <v>0</v>
      </c>
      <c r="M134"/>
      <c r="N134">
        <v>0</v>
      </c>
      <c r="O134"/>
      <c r="P134"/>
      <c r="Q134"/>
      <c r="R134"/>
      <c r="S134">
        <f t="shared" si="10"/>
        <v>0</v>
      </c>
      <c r="T134"/>
      <c r="U134"/>
      <c r="V134"/>
      <c r="W134"/>
      <c r="Z134" s="1">
        <f t="shared" si="11"/>
        <v>0</v>
      </c>
    </row>
    <row r="135" spans="1:26" ht="24.95" customHeight="1" x14ac:dyDescent="0.25">
      <c r="A135"/>
      <c r="B135"/>
      <c r="C135" t="s">
        <v>2548</v>
      </c>
      <c r="D135" s="2" t="s">
        <v>2549</v>
      </c>
      <c r="E135" s="2"/>
      <c r="F135" t="s">
        <v>779</v>
      </c>
      <c r="G135">
        <v>2</v>
      </c>
      <c r="H135">
        <v>0</v>
      </c>
      <c r="I135">
        <f t="shared" si="6"/>
        <v>0</v>
      </c>
      <c r="J135">
        <f t="shared" si="7"/>
        <v>0</v>
      </c>
      <c r="K135">
        <f t="shared" si="8"/>
        <v>0</v>
      </c>
      <c r="L135">
        <f t="shared" si="9"/>
        <v>0</v>
      </c>
      <c r="M135"/>
      <c r="N135">
        <v>0</v>
      </c>
      <c r="O135"/>
      <c r="P135"/>
      <c r="Q135"/>
      <c r="R135"/>
      <c r="S135">
        <f t="shared" si="10"/>
        <v>0</v>
      </c>
      <c r="T135"/>
      <c r="U135"/>
      <c r="V135"/>
      <c r="W135"/>
      <c r="Z135" s="1">
        <f t="shared" si="11"/>
        <v>0</v>
      </c>
    </row>
    <row r="136" spans="1:26" ht="24.95" customHeight="1" x14ac:dyDescent="0.25">
      <c r="A136"/>
      <c r="B136"/>
      <c r="C136" t="s">
        <v>2550</v>
      </c>
      <c r="D136" s="2" t="s">
        <v>2551</v>
      </c>
      <c r="E136" s="2"/>
      <c r="F136" t="s">
        <v>2195</v>
      </c>
      <c r="G136">
        <v>3</v>
      </c>
      <c r="H136">
        <v>0</v>
      </c>
      <c r="I136">
        <f t="shared" si="6"/>
        <v>0</v>
      </c>
      <c r="J136">
        <f t="shared" si="7"/>
        <v>0</v>
      </c>
      <c r="K136">
        <f t="shared" si="8"/>
        <v>0</v>
      </c>
      <c r="L136">
        <f t="shared" si="9"/>
        <v>0</v>
      </c>
      <c r="M136">
        <f>ROUND(G136*(H136),2)</f>
        <v>0</v>
      </c>
      <c r="N136">
        <v>0</v>
      </c>
      <c r="O136"/>
      <c r="P136"/>
      <c r="Q136"/>
      <c r="R136"/>
      <c r="S136">
        <f t="shared" si="10"/>
        <v>0</v>
      </c>
      <c r="T136"/>
      <c r="U136"/>
      <c r="V136"/>
      <c r="W136"/>
      <c r="Z136" s="1">
        <f t="shared" si="11"/>
        <v>0</v>
      </c>
    </row>
    <row r="137" spans="1:26" ht="24.95" customHeight="1" x14ac:dyDescent="0.25">
      <c r="A137"/>
      <c r="B137"/>
      <c r="C137" t="s">
        <v>2552</v>
      </c>
      <c r="D137" s="2" t="s">
        <v>2553</v>
      </c>
      <c r="E137" s="2"/>
      <c r="F137" t="s">
        <v>2195</v>
      </c>
      <c r="G137">
        <v>204</v>
      </c>
      <c r="H137">
        <v>0</v>
      </c>
      <c r="I137">
        <f t="shared" si="6"/>
        <v>0</v>
      </c>
      <c r="J137">
        <f t="shared" si="7"/>
        <v>0</v>
      </c>
      <c r="K137">
        <f t="shared" si="8"/>
        <v>0</v>
      </c>
      <c r="L137">
        <f t="shared" si="9"/>
        <v>0</v>
      </c>
      <c r="M137">
        <f>ROUND(G137*(H137),2)</f>
        <v>0</v>
      </c>
      <c r="N137">
        <v>0</v>
      </c>
      <c r="O137"/>
      <c r="P137"/>
      <c r="Q137"/>
      <c r="R137"/>
      <c r="S137">
        <f t="shared" si="10"/>
        <v>0</v>
      </c>
      <c r="T137"/>
      <c r="U137"/>
      <c r="V137"/>
      <c r="W137"/>
      <c r="Z137" s="1">
        <f t="shared" si="11"/>
        <v>0</v>
      </c>
    </row>
    <row r="138" spans="1:26" ht="24.95" customHeight="1" x14ac:dyDescent="0.25">
      <c r="A138"/>
      <c r="B138"/>
      <c r="C138" t="s">
        <v>2554</v>
      </c>
      <c r="D138" s="2" t="s">
        <v>2555</v>
      </c>
      <c r="E138" s="2"/>
      <c r="F138" t="s">
        <v>779</v>
      </c>
      <c r="G138">
        <v>3</v>
      </c>
      <c r="H138">
        <v>0</v>
      </c>
      <c r="I138">
        <f t="shared" si="6"/>
        <v>0</v>
      </c>
      <c r="J138">
        <f t="shared" si="7"/>
        <v>0</v>
      </c>
      <c r="K138">
        <f t="shared" si="8"/>
        <v>0</v>
      </c>
      <c r="L138">
        <f t="shared" si="9"/>
        <v>0</v>
      </c>
      <c r="M138"/>
      <c r="N138">
        <v>0</v>
      </c>
      <c r="O138"/>
      <c r="P138">
        <v>1.6199999999999999E-3</v>
      </c>
      <c r="Q138"/>
      <c r="R138">
        <v>1.6199999999999999E-3</v>
      </c>
      <c r="S138">
        <f t="shared" si="10"/>
        <v>5.0000000000000001E-3</v>
      </c>
      <c r="T138"/>
      <c r="U138"/>
      <c r="V138"/>
      <c r="W138"/>
      <c r="Z138" s="1">
        <f t="shared" si="11"/>
        <v>0</v>
      </c>
    </row>
    <row r="139" spans="1:26" ht="24.95" customHeight="1" x14ac:dyDescent="0.25">
      <c r="A139"/>
      <c r="B139"/>
      <c r="C139" t="s">
        <v>2556</v>
      </c>
      <c r="D139" s="2" t="s">
        <v>2557</v>
      </c>
      <c r="E139" s="2"/>
      <c r="F139" t="s">
        <v>2195</v>
      </c>
      <c r="G139">
        <v>3</v>
      </c>
      <c r="H139">
        <v>0</v>
      </c>
      <c r="I139">
        <f t="shared" si="6"/>
        <v>0</v>
      </c>
      <c r="J139">
        <f t="shared" si="7"/>
        <v>0</v>
      </c>
      <c r="K139">
        <f t="shared" si="8"/>
        <v>0</v>
      </c>
      <c r="L139">
        <f t="shared" si="9"/>
        <v>0</v>
      </c>
      <c r="M139">
        <f>ROUND(G139*(H139),2)</f>
        <v>0</v>
      </c>
      <c r="N139">
        <v>0</v>
      </c>
      <c r="O139"/>
      <c r="P139"/>
      <c r="Q139"/>
      <c r="R139"/>
      <c r="S139">
        <f t="shared" si="10"/>
        <v>0</v>
      </c>
      <c r="T139"/>
      <c r="U139"/>
      <c r="V139"/>
      <c r="W139"/>
      <c r="Z139" s="1">
        <f t="shared" si="11"/>
        <v>0</v>
      </c>
    </row>
    <row r="140" spans="1:26" ht="24.95" customHeight="1" x14ac:dyDescent="0.25">
      <c r="A140"/>
      <c r="B140"/>
      <c r="C140" t="s">
        <v>2558</v>
      </c>
      <c r="D140" s="2" t="s">
        <v>2559</v>
      </c>
      <c r="E140" s="2"/>
      <c r="F140" t="s">
        <v>779</v>
      </c>
      <c r="G140">
        <v>3</v>
      </c>
      <c r="H140">
        <v>0</v>
      </c>
      <c r="I140">
        <f t="shared" si="6"/>
        <v>0</v>
      </c>
      <c r="J140">
        <f t="shared" si="7"/>
        <v>0</v>
      </c>
      <c r="K140">
        <f t="shared" si="8"/>
        <v>0</v>
      </c>
      <c r="L140">
        <f t="shared" si="9"/>
        <v>0</v>
      </c>
      <c r="M140">
        <f>ROUND(G140*(H140),2)</f>
        <v>0</v>
      </c>
      <c r="N140">
        <v>0</v>
      </c>
      <c r="O140"/>
      <c r="P140">
        <v>6.3E-2</v>
      </c>
      <c r="Q140"/>
      <c r="R140">
        <v>6.3E-2</v>
      </c>
      <c r="S140">
        <f t="shared" si="10"/>
        <v>0.189</v>
      </c>
      <c r="T140"/>
      <c r="U140"/>
      <c r="V140"/>
      <c r="W140"/>
      <c r="Z140" s="1">
        <f t="shared" si="11"/>
        <v>0</v>
      </c>
    </row>
    <row r="141" spans="1:26" x14ac:dyDescent="0.25">
      <c r="A141"/>
      <c r="B141"/>
      <c r="C141">
        <v>8</v>
      </c>
      <c r="D141" s="2" t="s">
        <v>755</v>
      </c>
      <c r="E141" s="2"/>
      <c r="F141"/>
      <c r="G141"/>
      <c r="H141"/>
      <c r="I141">
        <f>ROUND((SUM(I118:I140))/1,2)</f>
        <v>0</v>
      </c>
      <c r="J141"/>
      <c r="K141"/>
      <c r="L141">
        <f>ROUND((SUM(L118:L140))/1,2)</f>
        <v>0</v>
      </c>
      <c r="M141">
        <f>ROUND((SUM(M118:M140))/1,2)</f>
        <v>0</v>
      </c>
      <c r="N141"/>
      <c r="O141"/>
      <c r="P141"/>
      <c r="Q141"/>
      <c r="R141"/>
      <c r="S141">
        <f>ROUND((SUM(S118:S140))/1,2)</f>
        <v>0.19</v>
      </c>
      <c r="T141"/>
      <c r="U141"/>
      <c r="V141">
        <f>ROUND((SUM(V118:V140))/1,2)</f>
        <v>0</v>
      </c>
      <c r="W141"/>
      <c r="X141"/>
      <c r="Y141"/>
      <c r="Z141"/>
    </row>
    <row r="142" spans="1:26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1:26" x14ac:dyDescent="0.25">
      <c r="A143"/>
      <c r="B143"/>
      <c r="C143">
        <v>99</v>
      </c>
      <c r="D143" s="2" t="s">
        <v>92</v>
      </c>
      <c r="E143" s="2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</row>
    <row r="144" spans="1:26" ht="24.95" customHeight="1" x14ac:dyDescent="0.25">
      <c r="A144"/>
      <c r="B144"/>
      <c r="C144" t="s">
        <v>2439</v>
      </c>
      <c r="D144" s="2" t="s">
        <v>2440</v>
      </c>
      <c r="E144" s="2"/>
      <c r="F144" t="s">
        <v>149</v>
      </c>
      <c r="G144">
        <v>74.667930769999998</v>
      </c>
      <c r="H144">
        <v>0</v>
      </c>
      <c r="I144">
        <f>ROUND(G144*(H144),2)</f>
        <v>0</v>
      </c>
      <c r="J144">
        <f>ROUND(G144*(N144),2)</f>
        <v>0</v>
      </c>
      <c r="K144">
        <f>ROUND(G144*(O144),2)</f>
        <v>0</v>
      </c>
      <c r="L144">
        <f>ROUND(G144*(H144),2)</f>
        <v>0</v>
      </c>
      <c r="M144"/>
      <c r="N144">
        <v>0</v>
      </c>
      <c r="O144"/>
      <c r="P144"/>
      <c r="Q144"/>
      <c r="R144"/>
      <c r="S144">
        <f>ROUND(G144*(P144),3)</f>
        <v>0</v>
      </c>
      <c r="T144"/>
      <c r="U144"/>
      <c r="V144"/>
      <c r="W144"/>
      <c r="Z144" s="1">
        <f>0.058844*POWER(I144,0.952797)</f>
        <v>0</v>
      </c>
    </row>
    <row r="145" spans="1:26" x14ac:dyDescent="0.25">
      <c r="A145"/>
      <c r="B145"/>
      <c r="C145">
        <v>99</v>
      </c>
      <c r="D145" s="2" t="s">
        <v>92</v>
      </c>
      <c r="E145" s="2"/>
      <c r="F145"/>
      <c r="G145"/>
      <c r="H145"/>
      <c r="I145">
        <f>ROUND((SUM(I143:I144))/1,2)</f>
        <v>0</v>
      </c>
      <c r="J145"/>
      <c r="K145"/>
      <c r="L145">
        <f>ROUND((SUM(L143:L144))/1,2)</f>
        <v>0</v>
      </c>
      <c r="M145">
        <f>ROUND((SUM(M143:M144))/1,2)</f>
        <v>0</v>
      </c>
      <c r="N145"/>
      <c r="O145"/>
      <c r="P145"/>
      <c r="Q145"/>
      <c r="R145"/>
      <c r="S145">
        <f>ROUND((SUM(S143:S144))/1,2)</f>
        <v>0</v>
      </c>
      <c r="T145"/>
      <c r="U145"/>
      <c r="V145">
        <f>ROUND((SUM(V143:V144))/1,2)</f>
        <v>0</v>
      </c>
      <c r="W145"/>
      <c r="X145"/>
      <c r="Y145"/>
      <c r="Z145"/>
    </row>
    <row r="146" spans="1:26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1:26" x14ac:dyDescent="0.25">
      <c r="A147"/>
      <c r="B147"/>
      <c r="C147"/>
      <c r="D147" s="2" t="s">
        <v>85</v>
      </c>
      <c r="E147" s="2"/>
      <c r="F147"/>
      <c r="G147"/>
      <c r="H147"/>
      <c r="I147">
        <f>ROUND((SUM(I83:I146))/2,2)</f>
        <v>0</v>
      </c>
      <c r="J147"/>
      <c r="K147"/>
      <c r="L147">
        <f>ROUND((SUM(L83:L146))/2,2)</f>
        <v>0</v>
      </c>
      <c r="M147">
        <f>ROUND((SUM(M83:M146))/2,2)</f>
        <v>0</v>
      </c>
      <c r="N147"/>
      <c r="O147"/>
      <c r="P147"/>
      <c r="Q147"/>
      <c r="R147"/>
      <c r="S147">
        <f>ROUND((SUM(S83:S146))/2,2)</f>
        <v>74.86</v>
      </c>
      <c r="T147"/>
      <c r="U147"/>
      <c r="V147">
        <f>ROUND((SUM(V83:V146))/2,2)</f>
        <v>0</v>
      </c>
      <c r="W147"/>
    </row>
    <row r="148" spans="1:26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1:26" x14ac:dyDescent="0.25">
      <c r="A149"/>
      <c r="B149"/>
      <c r="C149"/>
      <c r="D149" s="2" t="s">
        <v>93</v>
      </c>
      <c r="E149" s="2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x14ac:dyDescent="0.25">
      <c r="A150"/>
      <c r="B150"/>
      <c r="C150">
        <v>721</v>
      </c>
      <c r="D150" s="2" t="s">
        <v>756</v>
      </c>
      <c r="E150" s="2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24.95" customHeight="1" x14ac:dyDescent="0.25">
      <c r="A151"/>
      <c r="B151"/>
      <c r="C151" t="s">
        <v>2560</v>
      </c>
      <c r="D151" s="2" t="s">
        <v>2561</v>
      </c>
      <c r="E151" s="2"/>
      <c r="F151" t="s">
        <v>218</v>
      </c>
      <c r="G151">
        <v>9</v>
      </c>
      <c r="H151">
        <v>0</v>
      </c>
      <c r="I151">
        <f>ROUND(G151*(H151),2)</f>
        <v>0</v>
      </c>
      <c r="J151">
        <f>ROUND(G151*(N151),2)</f>
        <v>0</v>
      </c>
      <c r="K151">
        <f>ROUND(G151*(O151),2)</f>
        <v>0</v>
      </c>
      <c r="L151">
        <f>ROUND(G151*(H151),2)</f>
        <v>0</v>
      </c>
      <c r="M151">
        <f>ROUND(G151*(H151),2)</f>
        <v>0</v>
      </c>
      <c r="N151">
        <v>0</v>
      </c>
      <c r="O151"/>
      <c r="P151"/>
      <c r="Q151"/>
      <c r="R151"/>
      <c r="S151">
        <f>ROUND(G151*(P151),3)</f>
        <v>0</v>
      </c>
      <c r="T151"/>
      <c r="U151"/>
      <c r="V151"/>
      <c r="W151"/>
      <c r="Z151" s="1">
        <f>0.058844*POWER(I151,0.952797)</f>
        <v>0</v>
      </c>
    </row>
    <row r="152" spans="1:26" x14ac:dyDescent="0.25">
      <c r="A152"/>
      <c r="B152"/>
      <c r="C152">
        <v>721</v>
      </c>
      <c r="D152" s="2" t="s">
        <v>756</v>
      </c>
      <c r="E152" s="2"/>
      <c r="F152"/>
      <c r="G152"/>
      <c r="H152"/>
      <c r="I152">
        <f>ROUND((SUM(I150:I151))/1,2)</f>
        <v>0</v>
      </c>
      <c r="J152"/>
      <c r="K152"/>
      <c r="L152">
        <f>ROUND((SUM(L150:L151))/1,2)</f>
        <v>0</v>
      </c>
      <c r="M152">
        <f>ROUND((SUM(M150:M151))/1,2)</f>
        <v>0</v>
      </c>
      <c r="N152"/>
      <c r="O152"/>
      <c r="P152"/>
      <c r="Q152"/>
      <c r="R152"/>
      <c r="S152">
        <f>ROUND((SUM(S150:S151))/1,2)</f>
        <v>0</v>
      </c>
      <c r="T152"/>
      <c r="U152"/>
      <c r="V152">
        <f>ROUND((SUM(V150:V151))/1,2)</f>
        <v>0</v>
      </c>
      <c r="W152"/>
    </row>
    <row r="153" spans="1:26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1:26" x14ac:dyDescent="0.25">
      <c r="A154"/>
      <c r="B154"/>
      <c r="C154"/>
      <c r="D154" s="2" t="s">
        <v>93</v>
      </c>
      <c r="E154" s="2"/>
      <c r="F154"/>
      <c r="G154"/>
      <c r="H154"/>
      <c r="I154">
        <f>ROUND((SUM(I149:I153))/2,2)</f>
        <v>0</v>
      </c>
      <c r="J154"/>
      <c r="K154"/>
      <c r="L154">
        <f>ROUND((SUM(L149:L153))/2,2)</f>
        <v>0</v>
      </c>
      <c r="M154">
        <f>ROUND((SUM(M149:M153))/2,2)</f>
        <v>0</v>
      </c>
      <c r="N154"/>
      <c r="O154"/>
      <c r="P154"/>
      <c r="Q154"/>
      <c r="R154"/>
      <c r="S154">
        <f>ROUND((SUM(S149:S153))/2,2)</f>
        <v>0</v>
      </c>
      <c r="T154"/>
      <c r="U154"/>
      <c r="V154">
        <f>ROUND((SUM(V149:V153))/2,2)</f>
        <v>0</v>
      </c>
      <c r="W154"/>
    </row>
    <row r="155" spans="1:26" x14ac:dyDescent="0.25">
      <c r="A155"/>
      <c r="B155"/>
      <c r="C155"/>
      <c r="D155" s="2" t="s">
        <v>107</v>
      </c>
      <c r="E155" s="2"/>
      <c r="F155"/>
      <c r="G155"/>
      <c r="H155"/>
      <c r="I155">
        <f>ROUND((SUM(I83:I154))/3,2)</f>
        <v>0</v>
      </c>
      <c r="J155"/>
      <c r="K155">
        <f>ROUND((SUM(K83:K154))/3,2)</f>
        <v>0</v>
      </c>
      <c r="L155">
        <f>ROUND((SUM(L83:L154))/3,2)</f>
        <v>0</v>
      </c>
      <c r="M155">
        <f>ROUND((SUM(M83:M154))/3,2)</f>
        <v>0</v>
      </c>
      <c r="N155"/>
      <c r="O155"/>
      <c r="P155"/>
      <c r="Q155"/>
      <c r="R155"/>
      <c r="S155">
        <f>ROUND((SUM(S83:S154))/3,2)</f>
        <v>74.86</v>
      </c>
      <c r="T155"/>
      <c r="U155"/>
      <c r="V155">
        <f>ROUND((SUM(V83:V154))/3,2)</f>
        <v>0</v>
      </c>
      <c r="W155"/>
      <c r="Z155" s="1">
        <f>(SUM(Z83:Z154))</f>
        <v>0</v>
      </c>
    </row>
  </sheetData>
  <mergeCells count="117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D83:E83"/>
    <mergeCell ref="D84:E84"/>
    <mergeCell ref="D85:E85"/>
    <mergeCell ref="D86:E86"/>
    <mergeCell ref="D87:E87"/>
    <mergeCell ref="D88:E88"/>
    <mergeCell ref="B72:V72"/>
    <mergeCell ref="H1:I1"/>
    <mergeCell ref="B74:E74"/>
    <mergeCell ref="B75:E75"/>
    <mergeCell ref="B76:E76"/>
    <mergeCell ref="I74:P74"/>
    <mergeCell ref="B61:D61"/>
    <mergeCell ref="B62:D62"/>
    <mergeCell ref="B64:D64"/>
    <mergeCell ref="B65:D65"/>
    <mergeCell ref="B66:D66"/>
    <mergeCell ref="B68:D68"/>
    <mergeCell ref="B55:D55"/>
    <mergeCell ref="B56:D56"/>
    <mergeCell ref="B57:D57"/>
    <mergeCell ref="B58:D58"/>
    <mergeCell ref="B59:D59"/>
    <mergeCell ref="B60:D60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109:E109"/>
    <mergeCell ref="D110:E110"/>
    <mergeCell ref="D112:E112"/>
    <mergeCell ref="D113:E113"/>
    <mergeCell ref="D114:E114"/>
    <mergeCell ref="D115:E115"/>
    <mergeCell ref="D102:E102"/>
    <mergeCell ref="D103:E103"/>
    <mergeCell ref="D104:E104"/>
    <mergeCell ref="D105:E105"/>
    <mergeCell ref="D106:E106"/>
    <mergeCell ref="D108:E108"/>
    <mergeCell ref="D123:E123"/>
    <mergeCell ref="D124:E124"/>
    <mergeCell ref="D125:E125"/>
    <mergeCell ref="D126:E126"/>
    <mergeCell ref="D127:E127"/>
    <mergeCell ref="D128:E128"/>
    <mergeCell ref="D116:E116"/>
    <mergeCell ref="D118:E118"/>
    <mergeCell ref="D119:E119"/>
    <mergeCell ref="D120:E120"/>
    <mergeCell ref="D121:E121"/>
    <mergeCell ref="D122:E122"/>
    <mergeCell ref="D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D132:E132"/>
    <mergeCell ref="D133:E133"/>
    <mergeCell ref="D134:E134"/>
    <mergeCell ref="D150:E150"/>
    <mergeCell ref="D151:E151"/>
    <mergeCell ref="D152:E152"/>
    <mergeCell ref="D154:E154"/>
    <mergeCell ref="D155:E155"/>
    <mergeCell ref="D141:E141"/>
    <mergeCell ref="D143:E143"/>
    <mergeCell ref="D144:E144"/>
    <mergeCell ref="D145:E145"/>
    <mergeCell ref="D147:E147"/>
    <mergeCell ref="D149:E149"/>
  </mergeCells>
  <hyperlinks>
    <hyperlink ref="B1:C1" location="A2:A2" tooltip="Klikni na prechod ku Kryciemu listu..." display="Krycí list rozpočtu" xr:uid="{00000000-0004-0000-1300-000000000000}"/>
    <hyperlink ref="E1:F1" location="A54:A54" tooltip="Klikni na prechod ku rekapitulácii..." display="Rekapitulácia rozpočtu" xr:uid="{00000000-0004-0000-1300-000001000000}"/>
    <hyperlink ref="H1:I1" location="B82:B82" tooltip="Klikni na prechod ku Rozpočet..." display="Rozpočet" xr:uid="{00000000-0004-0000-1300-0000020000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ZŠ Medzilaborecká 112020 korekcie / SO 08 - Dažďová kanalizácia</oddHeader>
    <oddFooter>&amp;RStrana &amp;P z &amp;N    &amp;L&amp;7Spracované systémom Systematic® Kalkulus, tel.: 051 77 10 585</oddFooter>
  </headerFooter>
  <rowBreaks count="2" manualBreakCount="2">
    <brk id="40" max="16383" man="1"/>
    <brk id="7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A126"/>
  <sheetViews>
    <sheetView workbookViewId="0">
      <pane ySplit="1" topLeftCell="A78" activePane="bottomLeft" state="frozen"/>
      <selection pane="bottomLeft" activeCell="A81" sqref="A81:XFD81"/>
    </sheetView>
  </sheetViews>
  <sheetFormatPr defaultColWidth="0" defaultRowHeight="15" x14ac:dyDescent="0.25"/>
  <cols>
    <col min="1" max="1" width="1.7109375" style="1" customWidth="1"/>
    <col min="2" max="2" width="4.7109375" style="1" customWidth="1"/>
    <col min="3" max="3" width="12.7109375" style="1" customWidth="1"/>
    <col min="4" max="5" width="22.7109375" style="1" customWidth="1"/>
    <col min="6" max="7" width="9.7109375" style="1" customWidth="1"/>
    <col min="8" max="9" width="12.7109375" style="1" customWidth="1"/>
    <col min="10" max="10" width="10.7109375" style="1" hidden="1" customWidth="1"/>
    <col min="11" max="15" width="0" style="1" hidden="1" customWidth="1"/>
    <col min="16" max="16" width="9.7109375" style="1" customWidth="1"/>
    <col min="17" max="18" width="0" style="1" hidden="1" customWidth="1"/>
    <col min="19" max="19" width="7.7109375" style="1" customWidth="1"/>
    <col min="20" max="21" width="0" style="1" hidden="1" customWidth="1"/>
    <col min="22" max="22" width="7.7109375" style="1" customWidth="1"/>
    <col min="23" max="23" width="2.7109375" style="1" customWidth="1"/>
    <col min="24" max="26" width="0" style="1" hidden="1" customWidth="1"/>
    <col min="27" max="27" width="9.140625" style="1" hidden="1" customWidth="1"/>
  </cols>
  <sheetData>
    <row r="1" spans="1:23" ht="35.1" customHeight="1" x14ac:dyDescent="0.25">
      <c r="A1"/>
      <c r="B1" s="2" t="s">
        <v>36</v>
      </c>
      <c r="C1" s="2"/>
      <c r="D1"/>
      <c r="E1" s="2" t="s">
        <v>0</v>
      </c>
      <c r="F1" s="2"/>
      <c r="G1"/>
      <c r="H1" s="2" t="s">
        <v>108</v>
      </c>
      <c r="I1" s="2"/>
      <c r="J1"/>
      <c r="K1"/>
      <c r="L1"/>
      <c r="M1"/>
      <c r="N1"/>
      <c r="O1"/>
      <c r="P1"/>
      <c r="Q1"/>
      <c r="R1"/>
      <c r="S1"/>
      <c r="T1"/>
      <c r="U1"/>
      <c r="V1"/>
      <c r="W1">
        <v>30.126000000000001</v>
      </c>
    </row>
    <row r="2" spans="1:23" ht="35.1" customHeight="1" x14ac:dyDescent="0.25">
      <c r="A2"/>
      <c r="B2" s="2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</row>
    <row r="3" spans="1:23" ht="18" customHeight="1" x14ac:dyDescent="0.25">
      <c r="A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/>
    </row>
    <row r="4" spans="1:23" ht="18" customHeight="1" x14ac:dyDescent="0.25">
      <c r="A4"/>
      <c r="B4" t="s">
        <v>2562</v>
      </c>
      <c r="C4"/>
      <c r="D4"/>
      <c r="E4"/>
      <c r="F4" t="s">
        <v>39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8" customHeight="1" x14ac:dyDescent="0.25">
      <c r="A5"/>
      <c r="B5"/>
      <c r="C5"/>
      <c r="D5"/>
      <c r="E5"/>
      <c r="F5" t="s">
        <v>40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8" customHeight="1" x14ac:dyDescent="0.25">
      <c r="A6"/>
      <c r="B6" t="s">
        <v>41</v>
      </c>
      <c r="C6"/>
      <c r="D6" t="s">
        <v>42</v>
      </c>
      <c r="E6"/>
      <c r="F6" t="s">
        <v>43</v>
      </c>
      <c r="G6" t="s">
        <v>44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20.100000000000001" customHeight="1" x14ac:dyDescent="0.25">
      <c r="A7"/>
      <c r="B7" s="2" t="s">
        <v>45</v>
      </c>
      <c r="C7" s="2"/>
      <c r="D7" s="2"/>
      <c r="E7" s="2"/>
      <c r="F7" s="2"/>
      <c r="G7" s="2"/>
      <c r="H7" s="2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8" customHeight="1" x14ac:dyDescent="0.25">
      <c r="A8"/>
      <c r="B8" t="s">
        <v>48</v>
      </c>
      <c r="C8"/>
      <c r="D8"/>
      <c r="E8"/>
      <c r="F8" t="s">
        <v>49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20.100000000000001" customHeight="1" x14ac:dyDescent="0.25">
      <c r="A9"/>
      <c r="B9" s="2" t="s">
        <v>46</v>
      </c>
      <c r="C9" s="2"/>
      <c r="D9" s="2"/>
      <c r="E9" s="2"/>
      <c r="F9" s="2"/>
      <c r="G9" s="2"/>
      <c r="H9" s="2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8" customHeight="1" x14ac:dyDescent="0.25">
      <c r="A10"/>
      <c r="B10" t="s">
        <v>51</v>
      </c>
      <c r="C10"/>
      <c r="D10"/>
      <c r="E10"/>
      <c r="F10" t="s">
        <v>52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0.100000000000001" customHeight="1" x14ac:dyDescent="0.25">
      <c r="A11"/>
      <c r="B11" s="2" t="s">
        <v>47</v>
      </c>
      <c r="C11" s="2"/>
      <c r="D11" s="2"/>
      <c r="E11" s="2"/>
      <c r="F11" s="2"/>
      <c r="G11" s="2"/>
      <c r="H11" s="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8" customHeight="1" x14ac:dyDescent="0.25">
      <c r="A12"/>
      <c r="B12" t="s">
        <v>50</v>
      </c>
      <c r="C12"/>
      <c r="D12"/>
      <c r="E12"/>
      <c r="F12" t="s">
        <v>49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8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8" customHeight="1" x14ac:dyDescent="0.25">
      <c r="A14"/>
      <c r="B14" t="s">
        <v>6</v>
      </c>
      <c r="C14" t="s">
        <v>74</v>
      </c>
      <c r="D14" t="s">
        <v>75</v>
      </c>
      <c r="E14" t="s">
        <v>76</v>
      </c>
      <c r="F14" s="2" t="s">
        <v>58</v>
      </c>
      <c r="G14" s="2"/>
      <c r="H14" s="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8" customHeight="1" x14ac:dyDescent="0.25">
      <c r="A15"/>
      <c r="B15" t="s">
        <v>53</v>
      </c>
      <c r="C15">
        <f>'SO 7454'!E57</f>
        <v>0</v>
      </c>
      <c r="D15">
        <f>'SO 7454'!F57</f>
        <v>0</v>
      </c>
      <c r="E15">
        <f>'SO 7454'!G57</f>
        <v>0</v>
      </c>
      <c r="F15" s="2" t="s">
        <v>59</v>
      </c>
      <c r="G15" s="2"/>
      <c r="H15" s="2"/>
      <c r="I15"/>
      <c r="J15"/>
      <c r="K15"/>
      <c r="L15"/>
      <c r="M15"/>
      <c r="N15"/>
      <c r="O15"/>
      <c r="P15">
        <v>0</v>
      </c>
      <c r="Q15"/>
      <c r="R15"/>
      <c r="S15"/>
      <c r="T15"/>
      <c r="U15"/>
      <c r="V15"/>
      <c r="W15"/>
    </row>
    <row r="16" spans="1:23" ht="18" customHeight="1" x14ac:dyDescent="0.25">
      <c r="A16"/>
      <c r="B16" t="s">
        <v>54</v>
      </c>
      <c r="C16"/>
      <c r="D16"/>
      <c r="E16"/>
      <c r="F16" s="2" t="s">
        <v>60</v>
      </c>
      <c r="G16" s="2"/>
      <c r="H16" s="2"/>
      <c r="I16"/>
      <c r="J16"/>
      <c r="K16"/>
      <c r="L16"/>
      <c r="M16"/>
      <c r="N16"/>
      <c r="O16"/>
      <c r="P16">
        <f>(SUM(Z82:Z125))</f>
        <v>0</v>
      </c>
      <c r="Q16"/>
      <c r="R16"/>
      <c r="S16"/>
      <c r="T16"/>
      <c r="U16"/>
      <c r="V16"/>
      <c r="W16"/>
    </row>
    <row r="17" spans="1:26" ht="18" customHeight="1" x14ac:dyDescent="0.25">
      <c r="A17"/>
      <c r="B17" t="s">
        <v>55</v>
      </c>
      <c r="C17">
        <f>'SO 7454'!E61</f>
        <v>0</v>
      </c>
      <c r="D17">
        <f>'SO 7454'!F61</f>
        <v>0</v>
      </c>
      <c r="E17">
        <f>'SO 7454'!G61</f>
        <v>0</v>
      </c>
      <c r="F17" s="2" t="s">
        <v>61</v>
      </c>
      <c r="G17" s="2"/>
      <c r="H17" s="2"/>
      <c r="I17"/>
      <c r="J17"/>
      <c r="K17"/>
      <c r="L17"/>
      <c r="M17"/>
      <c r="N17"/>
      <c r="O17"/>
      <c r="P17">
        <v>0</v>
      </c>
      <c r="Q17"/>
      <c r="R17"/>
      <c r="S17"/>
      <c r="T17"/>
      <c r="U17"/>
      <c r="V17"/>
      <c r="W17"/>
    </row>
    <row r="18" spans="1:26" ht="18" customHeight="1" x14ac:dyDescent="0.25">
      <c r="A18"/>
      <c r="B18" t="s">
        <v>56</v>
      </c>
      <c r="C18"/>
      <c r="D18"/>
      <c r="E18"/>
      <c r="F18" s="2"/>
      <c r="G18" s="2"/>
      <c r="H18" s="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6" ht="18" customHeight="1" x14ac:dyDescent="0.25">
      <c r="A19"/>
      <c r="B19" t="s">
        <v>57</v>
      </c>
      <c r="C19"/>
      <c r="D19"/>
      <c r="E19">
        <f>SUM(E15:E18)</f>
        <v>0</v>
      </c>
      <c r="F19" s="2" t="s">
        <v>57</v>
      </c>
      <c r="G19" s="2"/>
      <c r="H19" s="2"/>
      <c r="I19"/>
      <c r="J19"/>
      <c r="K19"/>
      <c r="L19"/>
      <c r="M19"/>
      <c r="N19"/>
      <c r="O19"/>
      <c r="P19">
        <f>SUM(P15:P18)</f>
        <v>0</v>
      </c>
      <c r="Q19"/>
      <c r="R19"/>
      <c r="S19"/>
      <c r="T19"/>
      <c r="U19"/>
      <c r="V19"/>
      <c r="W19"/>
    </row>
    <row r="20" spans="1:26" ht="18" customHeight="1" x14ac:dyDescent="0.25">
      <c r="A20"/>
      <c r="B20" t="s">
        <v>67</v>
      </c>
      <c r="C20"/>
      <c r="D20"/>
      <c r="E20"/>
      <c r="F20" s="2" t="s">
        <v>67</v>
      </c>
      <c r="G20" s="2"/>
      <c r="H20" s="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6" ht="18" customHeight="1" x14ac:dyDescent="0.25">
      <c r="A21"/>
      <c r="B21" t="s">
        <v>68</v>
      </c>
      <c r="C21"/>
      <c r="D21"/>
      <c r="E21">
        <f>((E15*U22*0)+(E16*V22*0)+(E17*W22*0))/100</f>
        <v>0</v>
      </c>
      <c r="F21" s="2" t="s">
        <v>71</v>
      </c>
      <c r="G21" s="2"/>
      <c r="H21" s="2"/>
      <c r="I21"/>
      <c r="J21"/>
      <c r="K21"/>
      <c r="L21"/>
      <c r="M21"/>
      <c r="N21"/>
      <c r="O21"/>
      <c r="P21">
        <f>((E15*X22*0)+(E16*Y22*0)+(E17*Z22*0))/100</f>
        <v>0</v>
      </c>
      <c r="Q21"/>
      <c r="R21"/>
      <c r="S21"/>
      <c r="T21"/>
      <c r="U21"/>
      <c r="V21"/>
      <c r="W21"/>
    </row>
    <row r="22" spans="1:26" ht="18" customHeight="1" x14ac:dyDescent="0.25">
      <c r="A22"/>
      <c r="B22" t="s">
        <v>69</v>
      </c>
      <c r="C22"/>
      <c r="D22"/>
      <c r="E22">
        <f>((E15*U23*0)+(E16*V23*0)+(E17*W23*0))/100</f>
        <v>0</v>
      </c>
      <c r="F22" s="2" t="s">
        <v>72</v>
      </c>
      <c r="G22" s="2"/>
      <c r="H22" s="2"/>
      <c r="I22"/>
      <c r="J22"/>
      <c r="K22"/>
      <c r="L22"/>
      <c r="M22"/>
      <c r="N22"/>
      <c r="O22"/>
      <c r="P22">
        <f>((E15*X23*0)+(E16*Y23*0)+(E17*Z23*0))/100</f>
        <v>0</v>
      </c>
      <c r="Q22"/>
      <c r="R22"/>
      <c r="S22"/>
      <c r="T22"/>
      <c r="U22">
        <v>1</v>
      </c>
      <c r="V22">
        <v>1</v>
      </c>
      <c r="W22">
        <v>1</v>
      </c>
      <c r="X22" s="1">
        <v>1</v>
      </c>
      <c r="Y22" s="1">
        <v>1</v>
      </c>
      <c r="Z22" s="1">
        <v>1</v>
      </c>
    </row>
    <row r="23" spans="1:26" ht="18" customHeight="1" x14ac:dyDescent="0.25">
      <c r="A23"/>
      <c r="B23" t="s">
        <v>70</v>
      </c>
      <c r="C23"/>
      <c r="D23"/>
      <c r="E23">
        <f>((E15*U24*0)+(E16*V24*0)+(E17*W24*0))/100</f>
        <v>0</v>
      </c>
      <c r="F23" s="2" t="s">
        <v>73</v>
      </c>
      <c r="G23" s="2"/>
      <c r="H23" s="2"/>
      <c r="I23"/>
      <c r="J23"/>
      <c r="K23"/>
      <c r="L23"/>
      <c r="M23"/>
      <c r="N23"/>
      <c r="O23"/>
      <c r="P23">
        <f>((E15*X24*0)+(E16*Y24*0)+(E17*Z24*0))/100</f>
        <v>0</v>
      </c>
      <c r="Q23"/>
      <c r="R23"/>
      <c r="S23"/>
      <c r="T23"/>
      <c r="U23">
        <v>1</v>
      </c>
      <c r="V23">
        <v>1</v>
      </c>
      <c r="W23">
        <v>0</v>
      </c>
      <c r="X23" s="1">
        <v>1</v>
      </c>
      <c r="Y23" s="1">
        <v>1</v>
      </c>
      <c r="Z23" s="1">
        <v>1</v>
      </c>
    </row>
    <row r="24" spans="1:26" ht="18" customHeight="1" x14ac:dyDescent="0.25">
      <c r="A24"/>
      <c r="B24"/>
      <c r="C24"/>
      <c r="D24"/>
      <c r="E24"/>
      <c r="F24" s="2"/>
      <c r="G24" s="2"/>
      <c r="H24" s="2"/>
      <c r="I24"/>
      <c r="J24"/>
      <c r="K24"/>
      <c r="L24"/>
      <c r="M24"/>
      <c r="N24"/>
      <c r="O24"/>
      <c r="P24"/>
      <c r="Q24"/>
      <c r="R24"/>
      <c r="S24"/>
      <c r="T24"/>
      <c r="U24">
        <v>1</v>
      </c>
      <c r="V24">
        <v>1</v>
      </c>
      <c r="W24">
        <v>1</v>
      </c>
      <c r="X24" s="1">
        <v>1</v>
      </c>
      <c r="Y24" s="1">
        <v>1</v>
      </c>
      <c r="Z24" s="1">
        <v>0</v>
      </c>
    </row>
    <row r="25" spans="1:26" ht="18" customHeight="1" x14ac:dyDescent="0.25">
      <c r="A25"/>
      <c r="B25"/>
      <c r="C25"/>
      <c r="D25"/>
      <c r="E25"/>
      <c r="F25" s="2" t="s">
        <v>57</v>
      </c>
      <c r="G25" s="2"/>
      <c r="H25" s="2"/>
      <c r="I25"/>
      <c r="J25"/>
      <c r="K25"/>
      <c r="L25"/>
      <c r="M25"/>
      <c r="N25"/>
      <c r="O25"/>
      <c r="P25">
        <f>SUM(E21:E24)+SUM(P21:P24)</f>
        <v>0</v>
      </c>
      <c r="Q25"/>
      <c r="R25"/>
      <c r="S25"/>
      <c r="T25"/>
      <c r="U25"/>
      <c r="V25"/>
      <c r="W25"/>
    </row>
    <row r="26" spans="1:26" ht="18" customHeight="1" x14ac:dyDescent="0.25">
      <c r="A26"/>
      <c r="B26" t="s">
        <v>79</v>
      </c>
      <c r="C26"/>
      <c r="D26"/>
      <c r="E26"/>
      <c r="F26" s="2" t="s">
        <v>62</v>
      </c>
      <c r="G26" s="2"/>
      <c r="H26" s="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6" ht="18" customHeight="1" x14ac:dyDescent="0.25">
      <c r="A27"/>
      <c r="B27"/>
      <c r="C27"/>
      <c r="D27"/>
      <c r="E27"/>
      <c r="F27" s="2" t="s">
        <v>63</v>
      </c>
      <c r="G27" s="2"/>
      <c r="H27" s="2"/>
      <c r="I27"/>
      <c r="J27"/>
      <c r="K27"/>
      <c r="L27"/>
      <c r="M27"/>
      <c r="N27"/>
      <c r="O27"/>
      <c r="P27">
        <f>E19+P19+E25+P25</f>
        <v>0</v>
      </c>
      <c r="Q27"/>
      <c r="R27"/>
      <c r="S27"/>
      <c r="T27"/>
      <c r="U27"/>
      <c r="V27"/>
      <c r="W27"/>
    </row>
    <row r="28" spans="1:26" ht="18" customHeight="1" x14ac:dyDescent="0.25">
      <c r="A28"/>
      <c r="B28"/>
      <c r="C28"/>
      <c r="D28"/>
      <c r="E28"/>
      <c r="F28" s="2" t="s">
        <v>64</v>
      </c>
      <c r="G28" s="2"/>
      <c r="H28">
        <f>P27-SUM('SO 7454'!K82:'SO 7454'!K125)</f>
        <v>0</v>
      </c>
      <c r="I28"/>
      <c r="J28"/>
      <c r="K28"/>
      <c r="L28"/>
      <c r="M28"/>
      <c r="N28"/>
      <c r="O28"/>
      <c r="P28">
        <f>ROUND(((ROUND(H28,2)*20)*1/100),2)</f>
        <v>0</v>
      </c>
      <c r="Q28"/>
      <c r="R28"/>
      <c r="S28"/>
      <c r="T28"/>
      <c r="U28"/>
      <c r="V28"/>
      <c r="W28"/>
    </row>
    <row r="29" spans="1:26" ht="18" customHeight="1" x14ac:dyDescent="0.25">
      <c r="A29"/>
      <c r="B29"/>
      <c r="C29"/>
      <c r="D29"/>
      <c r="E29"/>
      <c r="F29" s="2" t="s">
        <v>65</v>
      </c>
      <c r="G29" s="2"/>
      <c r="H29">
        <f>SUM('SO 7454'!K82:'SO 7454'!K125)</f>
        <v>0</v>
      </c>
      <c r="I29"/>
      <c r="J29"/>
      <c r="K29"/>
      <c r="L29"/>
      <c r="M29"/>
      <c r="N29"/>
      <c r="O29"/>
      <c r="P29">
        <f>ROUND(((ROUND(H29,2)*0)/100),2)</f>
        <v>0</v>
      </c>
      <c r="Q29"/>
      <c r="R29"/>
      <c r="S29"/>
      <c r="T29"/>
      <c r="U29"/>
      <c r="V29"/>
      <c r="W29"/>
    </row>
    <row r="30" spans="1:26" ht="18" customHeight="1" x14ac:dyDescent="0.25">
      <c r="A30"/>
      <c r="B30"/>
      <c r="C30"/>
      <c r="D30"/>
      <c r="E30"/>
      <c r="F30" s="2" t="s">
        <v>66</v>
      </c>
      <c r="G30" s="2"/>
      <c r="H30"/>
      <c r="I30"/>
      <c r="J30"/>
      <c r="K30"/>
      <c r="L30"/>
      <c r="M30"/>
      <c r="N30"/>
      <c r="O30"/>
      <c r="P30">
        <f>SUM(P27:P29)</f>
        <v>0</v>
      </c>
      <c r="Q30"/>
      <c r="R30"/>
      <c r="S30"/>
      <c r="T30"/>
      <c r="U30"/>
      <c r="V30"/>
      <c r="W30"/>
    </row>
    <row r="31" spans="1:26" ht="18" customHeight="1" x14ac:dyDescent="0.25">
      <c r="A31"/>
      <c r="B31"/>
      <c r="C31"/>
      <c r="D31"/>
      <c r="E31"/>
      <c r="F31" s="2"/>
      <c r="G31" s="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6" ht="18" customHeight="1" x14ac:dyDescent="0.25">
      <c r="A32"/>
      <c r="B32" t="s">
        <v>77</v>
      </c>
      <c r="C32"/>
      <c r="D32"/>
      <c r="E32" t="s">
        <v>78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8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8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8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8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35.1" customHeight="1" x14ac:dyDescent="0.25">
      <c r="A44"/>
      <c r="B44" s="2" t="s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/>
    </row>
    <row r="45" spans="1:2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20.100000000000001" customHeight="1" x14ac:dyDescent="0.25">
      <c r="A46"/>
      <c r="B46" s="2" t="s">
        <v>45</v>
      </c>
      <c r="C46" s="2"/>
      <c r="D46" s="2"/>
      <c r="E46" s="2"/>
      <c r="F46" s="2" t="s">
        <v>42</v>
      </c>
      <c r="G46" s="2"/>
      <c r="H46" s="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20.100000000000001" customHeight="1" x14ac:dyDescent="0.25">
      <c r="A47"/>
      <c r="B47" s="2" t="s">
        <v>46</v>
      </c>
      <c r="C47" s="2"/>
      <c r="D47" s="2"/>
      <c r="E47" s="2"/>
      <c r="F47" s="2" t="s">
        <v>40</v>
      </c>
      <c r="G47" s="2"/>
      <c r="H47" s="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20.100000000000001" customHeight="1" x14ac:dyDescent="0.25">
      <c r="A48"/>
      <c r="B48" s="2" t="s">
        <v>47</v>
      </c>
      <c r="C48" s="2"/>
      <c r="D48" s="2"/>
      <c r="E48" s="2"/>
      <c r="F48" s="2" t="s">
        <v>83</v>
      </c>
      <c r="G48" s="2"/>
      <c r="H48" s="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6" ht="30" customHeight="1" x14ac:dyDescent="0.25">
      <c r="A49"/>
      <c r="B49" s="2" t="s">
        <v>1</v>
      </c>
      <c r="C49" s="2"/>
      <c r="D49" s="2"/>
      <c r="E49" s="2"/>
      <c r="F49" s="2"/>
      <c r="G49" s="2"/>
      <c r="H49" s="2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6" x14ac:dyDescent="0.25">
      <c r="A50"/>
      <c r="B50" t="s">
        <v>2562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6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6" x14ac:dyDescent="0.25">
      <c r="A53"/>
      <c r="B53" t="s">
        <v>84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6" x14ac:dyDescent="0.25">
      <c r="A54"/>
      <c r="B54" s="2" t="s">
        <v>80</v>
      </c>
      <c r="C54" s="2"/>
      <c r="D54"/>
      <c r="E54" t="s">
        <v>74</v>
      </c>
      <c r="F54" t="s">
        <v>75</v>
      </c>
      <c r="G54" t="s">
        <v>57</v>
      </c>
      <c r="H54" t="s">
        <v>81</v>
      </c>
      <c r="I54" t="s">
        <v>82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6" x14ac:dyDescent="0.25">
      <c r="A55"/>
      <c r="B55" s="2" t="s">
        <v>85</v>
      </c>
      <c r="C55" s="2"/>
      <c r="D55" s="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 s="2" t="s">
        <v>86</v>
      </c>
      <c r="C56" s="2"/>
      <c r="D56" s="2"/>
      <c r="E56">
        <f>'SO 7454'!L107</f>
        <v>0</v>
      </c>
      <c r="F56">
        <f>'SO 7454'!M107</f>
        <v>0</v>
      </c>
      <c r="G56">
        <f>'SO 7454'!I107</f>
        <v>0</v>
      </c>
      <c r="H56">
        <f>'SO 7454'!S107</f>
        <v>0</v>
      </c>
      <c r="I56">
        <f>'SO 7454'!V107</f>
        <v>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 s="2" t="s">
        <v>85</v>
      </c>
      <c r="C57" s="2"/>
      <c r="D57" s="2"/>
      <c r="E57">
        <f>'SO 7454'!L109</f>
        <v>0</v>
      </c>
      <c r="F57">
        <f>'SO 7454'!M109</f>
        <v>0</v>
      </c>
      <c r="G57">
        <f>'SO 7454'!I109</f>
        <v>0</v>
      </c>
      <c r="H57">
        <f>'SO 7454'!S109</f>
        <v>0</v>
      </c>
      <c r="I57">
        <f>'SO 7454'!V109</f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V58"/>
      <c r="W58"/>
    </row>
    <row r="59" spans="1:26" x14ac:dyDescent="0.25">
      <c r="A59"/>
      <c r="B59" s="2" t="s">
        <v>105</v>
      </c>
      <c r="C59" s="2"/>
      <c r="D59" s="2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 s="2" t="s">
        <v>1025</v>
      </c>
      <c r="C60" s="2"/>
      <c r="D60" s="2"/>
      <c r="E60">
        <f>'SO 7454'!L116</f>
        <v>0</v>
      </c>
      <c r="F60">
        <f>'SO 7454'!M116</f>
        <v>0</v>
      </c>
      <c r="G60">
        <f>'SO 7454'!I116</f>
        <v>0</v>
      </c>
      <c r="H60">
        <f>'SO 7454'!S116</f>
        <v>0</v>
      </c>
      <c r="I60">
        <f>'SO 7454'!V116</f>
        <v>0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/>
      <c r="B61" s="2" t="s">
        <v>105</v>
      </c>
      <c r="C61" s="2"/>
      <c r="D61" s="2"/>
      <c r="E61">
        <f>'SO 7454'!L118</f>
        <v>0</v>
      </c>
      <c r="F61">
        <f>'SO 7454'!M118</f>
        <v>0</v>
      </c>
      <c r="G61">
        <f>'SO 7454'!I118</f>
        <v>0</v>
      </c>
      <c r="H61">
        <f>'SO 7454'!S118</f>
        <v>0</v>
      </c>
      <c r="I61">
        <f>'SO 7454'!V118</f>
        <v>0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V62"/>
      <c r="W62"/>
    </row>
    <row r="63" spans="1:26" x14ac:dyDescent="0.25">
      <c r="A63"/>
      <c r="B63" s="2" t="s">
        <v>8</v>
      </c>
      <c r="C63" s="2"/>
      <c r="D63" s="2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25">
      <c r="A64"/>
      <c r="B64" s="2" t="s">
        <v>2140</v>
      </c>
      <c r="C64" s="2"/>
      <c r="D64" s="2"/>
      <c r="E64">
        <f>'SO 7454'!L123</f>
        <v>0</v>
      </c>
      <c r="F64">
        <f>'SO 7454'!M123</f>
        <v>0</v>
      </c>
      <c r="G64">
        <f>'SO 7454'!I123</f>
        <v>0</v>
      </c>
      <c r="H64">
        <f>'SO 7454'!S123</f>
        <v>0</v>
      </c>
      <c r="I64">
        <f>'SO 7454'!V123</f>
        <v>0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/>
      <c r="B65" s="2" t="s">
        <v>8</v>
      </c>
      <c r="C65" s="2"/>
      <c r="D65" s="2"/>
      <c r="E65">
        <f>'SO 7454'!L125</f>
        <v>0</v>
      </c>
      <c r="F65">
        <f>'SO 7454'!M125</f>
        <v>0</v>
      </c>
      <c r="G65">
        <f>'SO 7454'!I125</f>
        <v>0</v>
      </c>
      <c r="H65">
        <f>'SO 7454'!S125</f>
        <v>0</v>
      </c>
      <c r="I65">
        <f>'SO 7454'!V125</f>
        <v>0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V66"/>
      <c r="W66"/>
    </row>
    <row r="67" spans="1:26" x14ac:dyDescent="0.25">
      <c r="A67"/>
      <c r="B67" s="2" t="s">
        <v>107</v>
      </c>
      <c r="C67" s="2"/>
      <c r="D67" s="2"/>
      <c r="E67">
        <f>'SO 7454'!L126</f>
        <v>0</v>
      </c>
      <c r="F67">
        <f>'SO 7454'!M126</f>
        <v>0</v>
      </c>
      <c r="G67">
        <f>'SO 7454'!I126</f>
        <v>0</v>
      </c>
      <c r="H67">
        <f>'SO 7454'!S126</f>
        <v>0</v>
      </c>
      <c r="I67">
        <f>'SO 7454'!V126</f>
        <v>0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6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6" ht="35.1" customHeight="1" x14ac:dyDescent="0.25">
      <c r="A71"/>
      <c r="B71" s="2" t="s">
        <v>108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/>
    </row>
    <row r="72" spans="1:26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6" ht="20.100000000000001" customHeight="1" x14ac:dyDescent="0.25">
      <c r="A73"/>
      <c r="B73" s="2" t="s">
        <v>45</v>
      </c>
      <c r="C73" s="2"/>
      <c r="D73" s="2"/>
      <c r="E73" s="2"/>
      <c r="F73"/>
      <c r="G73"/>
      <c r="H73" t="s">
        <v>42</v>
      </c>
      <c r="I73" s="2"/>
      <c r="J73" s="2"/>
      <c r="K73" s="2"/>
      <c r="L73" s="2"/>
      <c r="M73" s="2"/>
      <c r="N73" s="2"/>
      <c r="O73" s="2"/>
      <c r="P73" s="2"/>
      <c r="Q73"/>
      <c r="R73"/>
      <c r="S73"/>
      <c r="T73"/>
      <c r="U73"/>
      <c r="V73"/>
      <c r="W73"/>
    </row>
    <row r="74" spans="1:26" ht="20.100000000000001" customHeight="1" x14ac:dyDescent="0.25">
      <c r="A74"/>
      <c r="B74" s="2" t="s">
        <v>46</v>
      </c>
      <c r="C74" s="2"/>
      <c r="D74" s="2"/>
      <c r="E74" s="2"/>
      <c r="F74"/>
      <c r="G74"/>
      <c r="H74" t="s">
        <v>119</v>
      </c>
      <c r="I74" t="s">
        <v>120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6" ht="20.100000000000001" customHeight="1" x14ac:dyDescent="0.25">
      <c r="A75"/>
      <c r="B75" s="2" t="s">
        <v>47</v>
      </c>
      <c r="C75" s="2"/>
      <c r="D75" s="2"/>
      <c r="E75" s="2"/>
      <c r="F75"/>
      <c r="G75"/>
      <c r="H75" t="s">
        <v>121</v>
      </c>
      <c r="I75" t="s">
        <v>44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6" ht="20.100000000000001" customHeight="1" x14ac:dyDescent="0.25">
      <c r="A76"/>
      <c r="B76" t="s">
        <v>122</v>
      </c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6" ht="20.100000000000001" customHeight="1" x14ac:dyDescent="0.25">
      <c r="A77"/>
      <c r="B77" t="s">
        <v>2562</v>
      </c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6" ht="20.100000000000001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6" ht="20.100000000000001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6" ht="20.100000000000001" customHeight="1" x14ac:dyDescent="0.25">
      <c r="A80"/>
      <c r="B80" t="s">
        <v>84</v>
      </c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6" x14ac:dyDescent="0.25">
      <c r="A81"/>
      <c r="B81" t="s">
        <v>109</v>
      </c>
      <c r="C81" t="s">
        <v>110</v>
      </c>
      <c r="D81" t="s">
        <v>111</v>
      </c>
      <c r="E81"/>
      <c r="F81" t="s">
        <v>112</v>
      </c>
      <c r="G81" t="s">
        <v>113</v>
      </c>
      <c r="H81" t="s">
        <v>114</v>
      </c>
      <c r="I81" t="s">
        <v>115</v>
      </c>
      <c r="J81"/>
      <c r="K81"/>
      <c r="L81"/>
      <c r="M81"/>
      <c r="N81"/>
      <c r="O81"/>
      <c r="P81" t="s">
        <v>116</v>
      </c>
      <c r="Q81"/>
      <c r="R81"/>
      <c r="S81" t="s">
        <v>117</v>
      </c>
      <c r="T81"/>
      <c r="U81"/>
      <c r="V81" t="s">
        <v>118</v>
      </c>
      <c r="W81"/>
    </row>
    <row r="82" spans="1:26" x14ac:dyDescent="0.25">
      <c r="A82"/>
      <c r="B82"/>
      <c r="C82"/>
      <c r="D82" s="2" t="s">
        <v>85</v>
      </c>
      <c r="E82" s="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26" x14ac:dyDescent="0.25">
      <c r="A83"/>
      <c r="B83"/>
      <c r="C83">
        <v>1</v>
      </c>
      <c r="D83" s="2" t="s">
        <v>86</v>
      </c>
      <c r="E83" s="2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26" ht="24.95" customHeight="1" x14ac:dyDescent="0.25">
      <c r="A84"/>
      <c r="B84"/>
      <c r="C84" t="s">
        <v>2563</v>
      </c>
      <c r="D84" s="2" t="s">
        <v>2564</v>
      </c>
      <c r="E84" s="2"/>
      <c r="F84" t="s">
        <v>215</v>
      </c>
      <c r="G84">
        <v>250</v>
      </c>
      <c r="H84">
        <v>0</v>
      </c>
      <c r="I84">
        <f t="shared" ref="I84:I106" si="0">ROUND(G84*(H84),2)</f>
        <v>0</v>
      </c>
      <c r="J84">
        <f t="shared" ref="J84:J106" si="1">ROUND(G84*(N84),2)</f>
        <v>0</v>
      </c>
      <c r="K84">
        <f t="shared" ref="K84:K106" si="2">ROUND(G84*(O84),2)</f>
        <v>0</v>
      </c>
      <c r="L84">
        <f t="shared" ref="L84:L106" si="3">ROUND(G84*(H84),2)</f>
        <v>0</v>
      </c>
      <c r="M84">
        <f t="shared" ref="M84:M99" si="4">ROUND(G84*(H84),2)</f>
        <v>0</v>
      </c>
      <c r="N84">
        <v>0</v>
      </c>
      <c r="O84"/>
      <c r="P84"/>
      <c r="Q84"/>
      <c r="R84"/>
      <c r="S84">
        <f t="shared" ref="S84:S106" si="5">ROUND(G84*(P84),3)</f>
        <v>0</v>
      </c>
      <c r="T84"/>
      <c r="U84"/>
      <c r="V84"/>
      <c r="W84"/>
      <c r="Z84" s="1">
        <f t="shared" ref="Z84:Z106" si="6">0.058844*POWER(I84,0.952797)</f>
        <v>0</v>
      </c>
    </row>
    <row r="85" spans="1:26" ht="24.95" customHeight="1" x14ac:dyDescent="0.25">
      <c r="A85"/>
      <c r="B85"/>
      <c r="C85" t="s">
        <v>2565</v>
      </c>
      <c r="D85" s="2" t="s">
        <v>2566</v>
      </c>
      <c r="E85" s="2"/>
      <c r="F85" t="s">
        <v>215</v>
      </c>
      <c r="G85">
        <v>250</v>
      </c>
      <c r="H85">
        <v>0</v>
      </c>
      <c r="I85">
        <f t="shared" si="0"/>
        <v>0</v>
      </c>
      <c r="J85">
        <f t="shared" si="1"/>
        <v>0</v>
      </c>
      <c r="K85">
        <f t="shared" si="2"/>
        <v>0</v>
      </c>
      <c r="L85">
        <f t="shared" si="3"/>
        <v>0</v>
      </c>
      <c r="M85">
        <f t="shared" si="4"/>
        <v>0</v>
      </c>
      <c r="N85">
        <v>0</v>
      </c>
      <c r="O85"/>
      <c r="P85"/>
      <c r="Q85"/>
      <c r="R85"/>
      <c r="S85">
        <f t="shared" si="5"/>
        <v>0</v>
      </c>
      <c r="T85"/>
      <c r="U85"/>
      <c r="V85"/>
      <c r="W85"/>
      <c r="Z85" s="1">
        <f t="shared" si="6"/>
        <v>0</v>
      </c>
    </row>
    <row r="86" spans="1:26" ht="24.95" customHeight="1" x14ac:dyDescent="0.25">
      <c r="A86"/>
      <c r="B86"/>
      <c r="C86" t="s">
        <v>2567</v>
      </c>
      <c r="D86" s="2" t="s">
        <v>2568</v>
      </c>
      <c r="E86" s="2"/>
      <c r="F86" t="s">
        <v>215</v>
      </c>
      <c r="G86">
        <v>80</v>
      </c>
      <c r="H86">
        <v>0</v>
      </c>
      <c r="I86">
        <f t="shared" si="0"/>
        <v>0</v>
      </c>
      <c r="J86">
        <f t="shared" si="1"/>
        <v>0</v>
      </c>
      <c r="K86">
        <f t="shared" si="2"/>
        <v>0</v>
      </c>
      <c r="L86">
        <f t="shared" si="3"/>
        <v>0</v>
      </c>
      <c r="M86">
        <f t="shared" si="4"/>
        <v>0</v>
      </c>
      <c r="N86">
        <v>0</v>
      </c>
      <c r="O86"/>
      <c r="P86"/>
      <c r="Q86"/>
      <c r="R86"/>
      <c r="S86">
        <f t="shared" si="5"/>
        <v>0</v>
      </c>
      <c r="T86"/>
      <c r="U86"/>
      <c r="V86"/>
      <c r="W86"/>
      <c r="Z86" s="1">
        <f t="shared" si="6"/>
        <v>0</v>
      </c>
    </row>
    <row r="87" spans="1:26" ht="24.95" customHeight="1" x14ac:dyDescent="0.25">
      <c r="A87"/>
      <c r="B87"/>
      <c r="C87" t="s">
        <v>2569</v>
      </c>
      <c r="D87" s="2" t="s">
        <v>2570</v>
      </c>
      <c r="E87" s="2"/>
      <c r="F87" t="s">
        <v>215</v>
      </c>
      <c r="G87">
        <v>80</v>
      </c>
      <c r="H87">
        <v>0</v>
      </c>
      <c r="I87">
        <f t="shared" si="0"/>
        <v>0</v>
      </c>
      <c r="J87">
        <f t="shared" si="1"/>
        <v>0</v>
      </c>
      <c r="K87">
        <f t="shared" si="2"/>
        <v>0</v>
      </c>
      <c r="L87">
        <f t="shared" si="3"/>
        <v>0</v>
      </c>
      <c r="M87">
        <f t="shared" si="4"/>
        <v>0</v>
      </c>
      <c r="N87">
        <v>0</v>
      </c>
      <c r="O87"/>
      <c r="P87"/>
      <c r="Q87"/>
      <c r="R87"/>
      <c r="S87">
        <f t="shared" si="5"/>
        <v>0</v>
      </c>
      <c r="T87"/>
      <c r="U87"/>
      <c r="V87"/>
      <c r="W87"/>
      <c r="Z87" s="1">
        <f t="shared" si="6"/>
        <v>0</v>
      </c>
    </row>
    <row r="88" spans="1:26" ht="24.95" customHeight="1" x14ac:dyDescent="0.25">
      <c r="A88"/>
      <c r="B88"/>
      <c r="C88" t="s">
        <v>2571</v>
      </c>
      <c r="D88" s="2" t="s">
        <v>2572</v>
      </c>
      <c r="E88" s="2"/>
      <c r="F88" t="s">
        <v>218</v>
      </c>
      <c r="G88">
        <v>88</v>
      </c>
      <c r="H88">
        <v>0</v>
      </c>
      <c r="I88">
        <f t="shared" si="0"/>
        <v>0</v>
      </c>
      <c r="J88">
        <f t="shared" si="1"/>
        <v>0</v>
      </c>
      <c r="K88">
        <f t="shared" si="2"/>
        <v>0</v>
      </c>
      <c r="L88">
        <f t="shared" si="3"/>
        <v>0</v>
      </c>
      <c r="M88">
        <f t="shared" si="4"/>
        <v>0</v>
      </c>
      <c r="N88">
        <v>0</v>
      </c>
      <c r="O88"/>
      <c r="P88"/>
      <c r="Q88"/>
      <c r="R88"/>
      <c r="S88">
        <f t="shared" si="5"/>
        <v>0</v>
      </c>
      <c r="T88"/>
      <c r="U88"/>
      <c r="V88"/>
      <c r="W88"/>
      <c r="Z88" s="1">
        <f t="shared" si="6"/>
        <v>0</v>
      </c>
    </row>
    <row r="89" spans="1:26" ht="24.95" customHeight="1" x14ac:dyDescent="0.25">
      <c r="A89"/>
      <c r="B89"/>
      <c r="C89" t="s">
        <v>2573</v>
      </c>
      <c r="D89" s="2" t="s">
        <v>2574</v>
      </c>
      <c r="E89" s="2"/>
      <c r="F89" t="s">
        <v>218</v>
      </c>
      <c r="G89">
        <v>2</v>
      </c>
      <c r="H89">
        <v>0</v>
      </c>
      <c r="I89">
        <f t="shared" si="0"/>
        <v>0</v>
      </c>
      <c r="J89">
        <f t="shared" si="1"/>
        <v>0</v>
      </c>
      <c r="K89">
        <f t="shared" si="2"/>
        <v>0</v>
      </c>
      <c r="L89">
        <f t="shared" si="3"/>
        <v>0</v>
      </c>
      <c r="M89">
        <f t="shared" si="4"/>
        <v>0</v>
      </c>
      <c r="N89">
        <v>0</v>
      </c>
      <c r="O89"/>
      <c r="P89"/>
      <c r="Q89"/>
      <c r="R89"/>
      <c r="S89">
        <f t="shared" si="5"/>
        <v>0</v>
      </c>
      <c r="T89"/>
      <c r="U89"/>
      <c r="V89"/>
      <c r="W89"/>
      <c r="Z89" s="1">
        <f t="shared" si="6"/>
        <v>0</v>
      </c>
    </row>
    <row r="90" spans="1:26" ht="24.95" customHeight="1" x14ac:dyDescent="0.25">
      <c r="A90"/>
      <c r="B90"/>
      <c r="C90" t="s">
        <v>2575</v>
      </c>
      <c r="D90" s="2" t="s">
        <v>2576</v>
      </c>
      <c r="E90" s="2"/>
      <c r="F90" t="s">
        <v>215</v>
      </c>
      <c r="G90">
        <v>100</v>
      </c>
      <c r="H90">
        <v>0</v>
      </c>
      <c r="I90">
        <f t="shared" si="0"/>
        <v>0</v>
      </c>
      <c r="J90">
        <f t="shared" si="1"/>
        <v>0</v>
      </c>
      <c r="K90">
        <f t="shared" si="2"/>
        <v>0</v>
      </c>
      <c r="L90">
        <f t="shared" si="3"/>
        <v>0</v>
      </c>
      <c r="M90">
        <f t="shared" si="4"/>
        <v>0</v>
      </c>
      <c r="N90">
        <v>0</v>
      </c>
      <c r="O90"/>
      <c r="P90"/>
      <c r="Q90"/>
      <c r="R90"/>
      <c r="S90">
        <f t="shared" si="5"/>
        <v>0</v>
      </c>
      <c r="T90"/>
      <c r="U90"/>
      <c r="V90"/>
      <c r="W90"/>
      <c r="Z90" s="1">
        <f t="shared" si="6"/>
        <v>0</v>
      </c>
    </row>
    <row r="91" spans="1:26" ht="24.95" customHeight="1" x14ac:dyDescent="0.25">
      <c r="A91"/>
      <c r="B91"/>
      <c r="C91" t="s">
        <v>2577</v>
      </c>
      <c r="D91" s="2" t="s">
        <v>2578</v>
      </c>
      <c r="E91" s="2"/>
      <c r="F91" t="s">
        <v>218</v>
      </c>
      <c r="G91">
        <v>2</v>
      </c>
      <c r="H91">
        <v>0</v>
      </c>
      <c r="I91">
        <f t="shared" si="0"/>
        <v>0</v>
      </c>
      <c r="J91">
        <f t="shared" si="1"/>
        <v>0</v>
      </c>
      <c r="K91">
        <f t="shared" si="2"/>
        <v>0</v>
      </c>
      <c r="L91">
        <f t="shared" si="3"/>
        <v>0</v>
      </c>
      <c r="M91">
        <f t="shared" si="4"/>
        <v>0</v>
      </c>
      <c r="N91">
        <v>0</v>
      </c>
      <c r="O91"/>
      <c r="P91"/>
      <c r="Q91"/>
      <c r="R91"/>
      <c r="S91">
        <f t="shared" si="5"/>
        <v>0</v>
      </c>
      <c r="T91"/>
      <c r="U91"/>
      <c r="V91"/>
      <c r="W91"/>
      <c r="Z91" s="1">
        <f t="shared" si="6"/>
        <v>0</v>
      </c>
    </row>
    <row r="92" spans="1:26" ht="24.95" customHeight="1" x14ac:dyDescent="0.25">
      <c r="A92"/>
      <c r="B92"/>
      <c r="C92" t="s">
        <v>2579</v>
      </c>
      <c r="D92" s="2" t="s">
        <v>2580</v>
      </c>
      <c r="E92" s="2"/>
      <c r="F92" t="s">
        <v>218</v>
      </c>
      <c r="G92">
        <v>40</v>
      </c>
      <c r="H92">
        <v>0</v>
      </c>
      <c r="I92">
        <f t="shared" si="0"/>
        <v>0</v>
      </c>
      <c r="J92">
        <f t="shared" si="1"/>
        <v>0</v>
      </c>
      <c r="K92">
        <f t="shared" si="2"/>
        <v>0</v>
      </c>
      <c r="L92">
        <f t="shared" si="3"/>
        <v>0</v>
      </c>
      <c r="M92">
        <f t="shared" si="4"/>
        <v>0</v>
      </c>
      <c r="N92">
        <v>0</v>
      </c>
      <c r="O92"/>
      <c r="P92"/>
      <c r="Q92"/>
      <c r="R92"/>
      <c r="S92">
        <f t="shared" si="5"/>
        <v>0</v>
      </c>
      <c r="T92"/>
      <c r="U92"/>
      <c r="V92"/>
      <c r="W92"/>
      <c r="Z92" s="1">
        <f t="shared" si="6"/>
        <v>0</v>
      </c>
    </row>
    <row r="93" spans="1:26" ht="24.95" customHeight="1" x14ac:dyDescent="0.25">
      <c r="A93"/>
      <c r="B93"/>
      <c r="C93" t="s">
        <v>2581</v>
      </c>
      <c r="D93" s="2" t="s">
        <v>2582</v>
      </c>
      <c r="E93" s="2"/>
      <c r="F93" t="s">
        <v>215</v>
      </c>
      <c r="G93">
        <v>50</v>
      </c>
      <c r="H93">
        <v>0</v>
      </c>
      <c r="I93">
        <f t="shared" si="0"/>
        <v>0</v>
      </c>
      <c r="J93">
        <f t="shared" si="1"/>
        <v>0</v>
      </c>
      <c r="K93">
        <f t="shared" si="2"/>
        <v>0</v>
      </c>
      <c r="L93">
        <f t="shared" si="3"/>
        <v>0</v>
      </c>
      <c r="M93">
        <f t="shared" si="4"/>
        <v>0</v>
      </c>
      <c r="N93">
        <v>0</v>
      </c>
      <c r="O93"/>
      <c r="P93"/>
      <c r="Q93"/>
      <c r="R93"/>
      <c r="S93">
        <f t="shared" si="5"/>
        <v>0</v>
      </c>
      <c r="T93"/>
      <c r="U93"/>
      <c r="V93"/>
      <c r="W93"/>
      <c r="Z93" s="1">
        <f t="shared" si="6"/>
        <v>0</v>
      </c>
    </row>
    <row r="94" spans="1:26" ht="24.95" customHeight="1" x14ac:dyDescent="0.25">
      <c r="A94"/>
      <c r="B94"/>
      <c r="C94" t="s">
        <v>2583</v>
      </c>
      <c r="D94" s="2" t="s">
        <v>2584</v>
      </c>
      <c r="E94" s="2"/>
      <c r="F94" t="s">
        <v>215</v>
      </c>
      <c r="G94">
        <v>15</v>
      </c>
      <c r="H94">
        <v>0</v>
      </c>
      <c r="I94">
        <f t="shared" si="0"/>
        <v>0</v>
      </c>
      <c r="J94">
        <f t="shared" si="1"/>
        <v>0</v>
      </c>
      <c r="K94">
        <f t="shared" si="2"/>
        <v>0</v>
      </c>
      <c r="L94">
        <f t="shared" si="3"/>
        <v>0</v>
      </c>
      <c r="M94">
        <f t="shared" si="4"/>
        <v>0</v>
      </c>
      <c r="N94">
        <v>0</v>
      </c>
      <c r="O94"/>
      <c r="P94"/>
      <c r="Q94"/>
      <c r="R94"/>
      <c r="S94">
        <f t="shared" si="5"/>
        <v>0</v>
      </c>
      <c r="T94"/>
      <c r="U94"/>
      <c r="V94"/>
      <c r="W94"/>
      <c r="Z94" s="1">
        <f t="shared" si="6"/>
        <v>0</v>
      </c>
    </row>
    <row r="95" spans="1:26" ht="24.95" customHeight="1" x14ac:dyDescent="0.25">
      <c r="A95"/>
      <c r="B95"/>
      <c r="C95" t="s">
        <v>2585</v>
      </c>
      <c r="D95" s="2" t="s">
        <v>2586</v>
      </c>
      <c r="E95" s="2"/>
      <c r="F95" t="s">
        <v>218</v>
      </c>
      <c r="G95">
        <v>4</v>
      </c>
      <c r="H95">
        <v>0</v>
      </c>
      <c r="I95">
        <f t="shared" si="0"/>
        <v>0</v>
      </c>
      <c r="J95">
        <f t="shared" si="1"/>
        <v>0</v>
      </c>
      <c r="K95">
        <f t="shared" si="2"/>
        <v>0</v>
      </c>
      <c r="L95">
        <f t="shared" si="3"/>
        <v>0</v>
      </c>
      <c r="M95">
        <f t="shared" si="4"/>
        <v>0</v>
      </c>
      <c r="N95">
        <v>0</v>
      </c>
      <c r="O95"/>
      <c r="P95"/>
      <c r="Q95"/>
      <c r="R95"/>
      <c r="S95">
        <f t="shared" si="5"/>
        <v>0</v>
      </c>
      <c r="T95"/>
      <c r="U95"/>
      <c r="V95"/>
      <c r="W95"/>
      <c r="Z95" s="1">
        <f t="shared" si="6"/>
        <v>0</v>
      </c>
    </row>
    <row r="96" spans="1:26" ht="24.95" customHeight="1" x14ac:dyDescent="0.25">
      <c r="A96"/>
      <c r="B96"/>
      <c r="C96" t="s">
        <v>2587</v>
      </c>
      <c r="D96" s="2" t="s">
        <v>2588</v>
      </c>
      <c r="E96" s="2"/>
      <c r="F96" t="s">
        <v>218</v>
      </c>
      <c r="G96">
        <v>4</v>
      </c>
      <c r="H96">
        <v>0</v>
      </c>
      <c r="I96">
        <f t="shared" si="0"/>
        <v>0</v>
      </c>
      <c r="J96">
        <f t="shared" si="1"/>
        <v>0</v>
      </c>
      <c r="K96">
        <f t="shared" si="2"/>
        <v>0</v>
      </c>
      <c r="L96">
        <f t="shared" si="3"/>
        <v>0</v>
      </c>
      <c r="M96">
        <f t="shared" si="4"/>
        <v>0</v>
      </c>
      <c r="N96">
        <v>0</v>
      </c>
      <c r="O96"/>
      <c r="P96"/>
      <c r="Q96"/>
      <c r="R96"/>
      <c r="S96">
        <f t="shared" si="5"/>
        <v>0</v>
      </c>
      <c r="T96"/>
      <c r="U96"/>
      <c r="V96"/>
      <c r="W96"/>
      <c r="Z96" s="1">
        <f t="shared" si="6"/>
        <v>0</v>
      </c>
    </row>
    <row r="97" spans="1:26" ht="24.95" customHeight="1" x14ac:dyDescent="0.25">
      <c r="A97"/>
      <c r="B97"/>
      <c r="C97" t="s">
        <v>2589</v>
      </c>
      <c r="D97" s="2" t="s">
        <v>2590</v>
      </c>
      <c r="E97" s="2"/>
      <c r="F97" t="s">
        <v>218</v>
      </c>
      <c r="G97">
        <v>2</v>
      </c>
      <c r="H97">
        <v>0</v>
      </c>
      <c r="I97">
        <f t="shared" si="0"/>
        <v>0</v>
      </c>
      <c r="J97">
        <f t="shared" si="1"/>
        <v>0</v>
      </c>
      <c r="K97">
        <f t="shared" si="2"/>
        <v>0</v>
      </c>
      <c r="L97">
        <f t="shared" si="3"/>
        <v>0</v>
      </c>
      <c r="M97">
        <f t="shared" si="4"/>
        <v>0</v>
      </c>
      <c r="N97">
        <v>0</v>
      </c>
      <c r="O97"/>
      <c r="P97"/>
      <c r="Q97"/>
      <c r="R97"/>
      <c r="S97">
        <f t="shared" si="5"/>
        <v>0</v>
      </c>
      <c r="T97"/>
      <c r="U97"/>
      <c r="V97"/>
      <c r="W97"/>
      <c r="Z97" s="1">
        <f t="shared" si="6"/>
        <v>0</v>
      </c>
    </row>
    <row r="98" spans="1:26" ht="24.95" customHeight="1" x14ac:dyDescent="0.25">
      <c r="A98"/>
      <c r="B98"/>
      <c r="C98" t="s">
        <v>2591</v>
      </c>
      <c r="D98" s="2" t="s">
        <v>2592</v>
      </c>
      <c r="E98" s="2"/>
      <c r="F98" t="s">
        <v>218</v>
      </c>
      <c r="G98">
        <v>2</v>
      </c>
      <c r="H98">
        <v>0</v>
      </c>
      <c r="I98">
        <f t="shared" si="0"/>
        <v>0</v>
      </c>
      <c r="J98">
        <f t="shared" si="1"/>
        <v>0</v>
      </c>
      <c r="K98">
        <f t="shared" si="2"/>
        <v>0</v>
      </c>
      <c r="L98">
        <f t="shared" si="3"/>
        <v>0</v>
      </c>
      <c r="M98">
        <f t="shared" si="4"/>
        <v>0</v>
      </c>
      <c r="N98">
        <v>0</v>
      </c>
      <c r="O98"/>
      <c r="P98"/>
      <c r="Q98"/>
      <c r="R98"/>
      <c r="S98">
        <f t="shared" si="5"/>
        <v>0</v>
      </c>
      <c r="T98"/>
      <c r="U98"/>
      <c r="V98"/>
      <c r="W98"/>
      <c r="Z98" s="1">
        <f t="shared" si="6"/>
        <v>0</v>
      </c>
    </row>
    <row r="99" spans="1:26" ht="24.95" customHeight="1" x14ac:dyDescent="0.25">
      <c r="A99"/>
      <c r="B99"/>
      <c r="C99" t="s">
        <v>2593</v>
      </c>
      <c r="D99" s="2" t="s">
        <v>2594</v>
      </c>
      <c r="E99" s="2"/>
      <c r="F99" t="s">
        <v>215</v>
      </c>
      <c r="G99">
        <v>15</v>
      </c>
      <c r="H99">
        <v>0</v>
      </c>
      <c r="I99">
        <f t="shared" si="0"/>
        <v>0</v>
      </c>
      <c r="J99">
        <f t="shared" si="1"/>
        <v>0</v>
      </c>
      <c r="K99">
        <f t="shared" si="2"/>
        <v>0</v>
      </c>
      <c r="L99">
        <f t="shared" si="3"/>
        <v>0</v>
      </c>
      <c r="M99">
        <f t="shared" si="4"/>
        <v>0</v>
      </c>
      <c r="N99">
        <v>0</v>
      </c>
      <c r="O99"/>
      <c r="P99"/>
      <c r="Q99"/>
      <c r="R99"/>
      <c r="S99">
        <f t="shared" si="5"/>
        <v>0</v>
      </c>
      <c r="T99"/>
      <c r="U99"/>
      <c r="V99"/>
      <c r="W99"/>
      <c r="Z99" s="1">
        <f t="shared" si="6"/>
        <v>0</v>
      </c>
    </row>
    <row r="100" spans="1:26" ht="24.95" customHeight="1" x14ac:dyDescent="0.25">
      <c r="A100"/>
      <c r="B100"/>
      <c r="C100" t="s">
        <v>2595</v>
      </c>
      <c r="D100" s="2" t="s">
        <v>2596</v>
      </c>
      <c r="E100" s="2"/>
      <c r="F100" t="s">
        <v>218</v>
      </c>
      <c r="G100">
        <v>1</v>
      </c>
      <c r="H100">
        <v>0</v>
      </c>
      <c r="I100">
        <f t="shared" si="0"/>
        <v>0</v>
      </c>
      <c r="J100">
        <f t="shared" si="1"/>
        <v>0</v>
      </c>
      <c r="K100">
        <f t="shared" si="2"/>
        <v>0</v>
      </c>
      <c r="L100">
        <f t="shared" si="3"/>
        <v>0</v>
      </c>
      <c r="M100"/>
      <c r="N100">
        <v>0</v>
      </c>
      <c r="O100"/>
      <c r="P100"/>
      <c r="Q100"/>
      <c r="R100"/>
      <c r="S100">
        <f t="shared" si="5"/>
        <v>0</v>
      </c>
      <c r="T100"/>
      <c r="U100"/>
      <c r="V100"/>
      <c r="W100"/>
      <c r="Z100" s="1">
        <f t="shared" si="6"/>
        <v>0</v>
      </c>
    </row>
    <row r="101" spans="1:26" ht="24.95" customHeight="1" x14ac:dyDescent="0.25">
      <c r="A101"/>
      <c r="B101"/>
      <c r="C101" t="s">
        <v>2597</v>
      </c>
      <c r="D101" s="2" t="s">
        <v>2598</v>
      </c>
      <c r="E101" s="2"/>
      <c r="F101" t="s">
        <v>218</v>
      </c>
      <c r="G101">
        <v>1</v>
      </c>
      <c r="H101">
        <v>0</v>
      </c>
      <c r="I101">
        <f t="shared" si="0"/>
        <v>0</v>
      </c>
      <c r="J101">
        <f t="shared" si="1"/>
        <v>0</v>
      </c>
      <c r="K101">
        <f t="shared" si="2"/>
        <v>0</v>
      </c>
      <c r="L101">
        <f t="shared" si="3"/>
        <v>0</v>
      </c>
      <c r="M101"/>
      <c r="N101">
        <v>0</v>
      </c>
      <c r="O101"/>
      <c r="P101"/>
      <c r="Q101"/>
      <c r="R101"/>
      <c r="S101">
        <f t="shared" si="5"/>
        <v>0</v>
      </c>
      <c r="T101"/>
      <c r="U101"/>
      <c r="V101"/>
      <c r="W101"/>
      <c r="Z101" s="1">
        <f t="shared" si="6"/>
        <v>0</v>
      </c>
    </row>
    <row r="102" spans="1:26" ht="24.95" customHeight="1" x14ac:dyDescent="0.25">
      <c r="A102"/>
      <c r="B102"/>
      <c r="C102" t="s">
        <v>2599</v>
      </c>
      <c r="D102" s="2" t="s">
        <v>2600</v>
      </c>
      <c r="E102" s="2"/>
      <c r="F102" t="s">
        <v>218</v>
      </c>
      <c r="G102">
        <v>1</v>
      </c>
      <c r="H102">
        <v>0</v>
      </c>
      <c r="I102">
        <f t="shared" si="0"/>
        <v>0</v>
      </c>
      <c r="J102">
        <f t="shared" si="1"/>
        <v>0</v>
      </c>
      <c r="K102">
        <f t="shared" si="2"/>
        <v>0</v>
      </c>
      <c r="L102">
        <f t="shared" si="3"/>
        <v>0</v>
      </c>
      <c r="M102">
        <f>ROUND(G102*(H102),2)</f>
        <v>0</v>
      </c>
      <c r="N102">
        <v>0</v>
      </c>
      <c r="O102"/>
      <c r="P102"/>
      <c r="Q102"/>
      <c r="R102"/>
      <c r="S102">
        <f t="shared" si="5"/>
        <v>0</v>
      </c>
      <c r="T102"/>
      <c r="U102"/>
      <c r="V102"/>
      <c r="W102"/>
      <c r="Z102" s="1">
        <f t="shared" si="6"/>
        <v>0</v>
      </c>
    </row>
    <row r="103" spans="1:26" ht="24.95" customHeight="1" x14ac:dyDescent="0.25">
      <c r="A103"/>
      <c r="B103"/>
      <c r="C103" t="s">
        <v>2601</v>
      </c>
      <c r="D103" s="2" t="s">
        <v>2602</v>
      </c>
      <c r="E103" s="2"/>
      <c r="F103" t="s">
        <v>218</v>
      </c>
      <c r="G103">
        <v>2</v>
      </c>
      <c r="H103">
        <v>0</v>
      </c>
      <c r="I103">
        <f t="shared" si="0"/>
        <v>0</v>
      </c>
      <c r="J103">
        <f t="shared" si="1"/>
        <v>0</v>
      </c>
      <c r="K103">
        <f t="shared" si="2"/>
        <v>0</v>
      </c>
      <c r="L103">
        <f t="shared" si="3"/>
        <v>0</v>
      </c>
      <c r="M103">
        <f>ROUND(G103*(H103),2)</f>
        <v>0</v>
      </c>
      <c r="N103">
        <v>0</v>
      </c>
      <c r="O103"/>
      <c r="P103"/>
      <c r="Q103"/>
      <c r="R103"/>
      <c r="S103">
        <f t="shared" si="5"/>
        <v>0</v>
      </c>
      <c r="T103"/>
      <c r="U103"/>
      <c r="V103"/>
      <c r="W103"/>
      <c r="Z103" s="1">
        <f t="shared" si="6"/>
        <v>0</v>
      </c>
    </row>
    <row r="104" spans="1:26" ht="24.95" customHeight="1" x14ac:dyDescent="0.25">
      <c r="A104"/>
      <c r="B104"/>
      <c r="C104" t="s">
        <v>2603</v>
      </c>
      <c r="D104" s="2" t="s">
        <v>2604</v>
      </c>
      <c r="E104" s="2"/>
      <c r="F104" t="s">
        <v>218</v>
      </c>
      <c r="G104">
        <v>20</v>
      </c>
      <c r="H104">
        <v>0</v>
      </c>
      <c r="I104">
        <f t="shared" si="0"/>
        <v>0</v>
      </c>
      <c r="J104">
        <f t="shared" si="1"/>
        <v>0</v>
      </c>
      <c r="K104">
        <f t="shared" si="2"/>
        <v>0</v>
      </c>
      <c r="L104">
        <f t="shared" si="3"/>
        <v>0</v>
      </c>
      <c r="M104">
        <f>ROUND(G104*(H104),2)</f>
        <v>0</v>
      </c>
      <c r="N104">
        <v>0</v>
      </c>
      <c r="O104"/>
      <c r="P104"/>
      <c r="Q104"/>
      <c r="R104"/>
      <c r="S104">
        <f t="shared" si="5"/>
        <v>0</v>
      </c>
      <c r="T104"/>
      <c r="U104"/>
      <c r="V104"/>
      <c r="W104"/>
      <c r="Z104" s="1">
        <f t="shared" si="6"/>
        <v>0</v>
      </c>
    </row>
    <row r="105" spans="1:26" ht="24.95" customHeight="1" x14ac:dyDescent="0.25">
      <c r="A105"/>
      <c r="B105"/>
      <c r="C105" t="s">
        <v>2605</v>
      </c>
      <c r="D105" s="2" t="s">
        <v>2606</v>
      </c>
      <c r="E105" s="2"/>
      <c r="F105" t="s">
        <v>402</v>
      </c>
      <c r="G105">
        <v>1</v>
      </c>
      <c r="H105">
        <v>0</v>
      </c>
      <c r="I105">
        <f t="shared" si="0"/>
        <v>0</v>
      </c>
      <c r="J105">
        <f t="shared" si="1"/>
        <v>0</v>
      </c>
      <c r="K105">
        <f t="shared" si="2"/>
        <v>0</v>
      </c>
      <c r="L105">
        <f t="shared" si="3"/>
        <v>0</v>
      </c>
      <c r="M105">
        <f>ROUND(G105*(H105),2)</f>
        <v>0</v>
      </c>
      <c r="N105">
        <v>0</v>
      </c>
      <c r="O105"/>
      <c r="P105"/>
      <c r="Q105"/>
      <c r="R105"/>
      <c r="S105">
        <f t="shared" si="5"/>
        <v>0</v>
      </c>
      <c r="T105"/>
      <c r="U105"/>
      <c r="V105"/>
      <c r="W105"/>
      <c r="Z105" s="1">
        <f t="shared" si="6"/>
        <v>0</v>
      </c>
    </row>
    <row r="106" spans="1:26" ht="24.95" customHeight="1" x14ac:dyDescent="0.25">
      <c r="A106"/>
      <c r="B106"/>
      <c r="C106" t="s">
        <v>2607</v>
      </c>
      <c r="D106" s="2" t="s">
        <v>2608</v>
      </c>
      <c r="E106" s="2"/>
      <c r="F106" t="s">
        <v>402</v>
      </c>
      <c r="G106">
        <v>1</v>
      </c>
      <c r="H106">
        <v>0</v>
      </c>
      <c r="I106">
        <f t="shared" si="0"/>
        <v>0</v>
      </c>
      <c r="J106">
        <f t="shared" si="1"/>
        <v>0</v>
      </c>
      <c r="K106">
        <f t="shared" si="2"/>
        <v>0</v>
      </c>
      <c r="L106">
        <f t="shared" si="3"/>
        <v>0</v>
      </c>
      <c r="M106"/>
      <c r="N106">
        <v>0</v>
      </c>
      <c r="O106"/>
      <c r="P106"/>
      <c r="Q106"/>
      <c r="R106"/>
      <c r="S106">
        <f t="shared" si="5"/>
        <v>0</v>
      </c>
      <c r="T106"/>
      <c r="U106"/>
      <c r="V106"/>
      <c r="W106"/>
      <c r="Z106" s="1">
        <f t="shared" si="6"/>
        <v>0</v>
      </c>
    </row>
    <row r="107" spans="1:26" x14ac:dyDescent="0.25">
      <c r="A107"/>
      <c r="B107"/>
      <c r="C107">
        <v>1</v>
      </c>
      <c r="D107" s="2" t="s">
        <v>86</v>
      </c>
      <c r="E107" s="2"/>
      <c r="F107"/>
      <c r="G107"/>
      <c r="H107"/>
      <c r="I107">
        <f>ROUND((SUM(I83:I106))/1,2)</f>
        <v>0</v>
      </c>
      <c r="J107"/>
      <c r="K107"/>
      <c r="L107">
        <f>ROUND((SUM(L83:L106))/1,2)</f>
        <v>0</v>
      </c>
      <c r="M107">
        <f>ROUND((SUM(M83:M106))/1,2)</f>
        <v>0</v>
      </c>
      <c r="N107"/>
      <c r="O107"/>
      <c r="P107"/>
      <c r="Q107"/>
      <c r="R107"/>
      <c r="S107">
        <f>ROUND((SUM(S83:S106))/1,2)</f>
        <v>0</v>
      </c>
      <c r="T107"/>
      <c r="U107"/>
      <c r="V107">
        <f>ROUND((SUM(V83:V106))/1,2)</f>
        <v>0</v>
      </c>
      <c r="W107"/>
      <c r="X107"/>
      <c r="Y107"/>
      <c r="Z107"/>
    </row>
    <row r="108" spans="1:26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6" x14ac:dyDescent="0.25">
      <c r="A109"/>
      <c r="B109"/>
      <c r="C109"/>
      <c r="D109" s="2" t="s">
        <v>85</v>
      </c>
      <c r="E109" s="2"/>
      <c r="F109"/>
      <c r="G109"/>
      <c r="H109"/>
      <c r="I109">
        <f>ROUND((SUM(I82:I108))/2,2)</f>
        <v>0</v>
      </c>
      <c r="J109"/>
      <c r="K109"/>
      <c r="L109">
        <f>ROUND((SUM(L82:L108))/2,2)</f>
        <v>0</v>
      </c>
      <c r="M109">
        <f>ROUND((SUM(M82:M108))/2,2)</f>
        <v>0</v>
      </c>
      <c r="N109"/>
      <c r="O109"/>
      <c r="P109"/>
      <c r="Q109"/>
      <c r="R109"/>
      <c r="S109">
        <f>ROUND((SUM(S82:S108))/2,2)</f>
        <v>0</v>
      </c>
      <c r="T109"/>
      <c r="U109"/>
      <c r="V109">
        <f>ROUND((SUM(V82:V108))/2,2)</f>
        <v>0</v>
      </c>
      <c r="W109"/>
    </row>
    <row r="110" spans="1:26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6" x14ac:dyDescent="0.25">
      <c r="A111"/>
      <c r="B111"/>
      <c r="C111"/>
      <c r="D111" s="2" t="s">
        <v>105</v>
      </c>
      <c r="E111" s="2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:26" x14ac:dyDescent="0.25">
      <c r="A112"/>
      <c r="B112"/>
      <c r="C112">
        <v>921</v>
      </c>
      <c r="D112" s="2" t="s">
        <v>1025</v>
      </c>
      <c r="E112" s="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:26" ht="24.95" customHeight="1" x14ac:dyDescent="0.25">
      <c r="A113"/>
      <c r="B113"/>
      <c r="C113" t="s">
        <v>2609</v>
      </c>
      <c r="D113" s="2" t="s">
        <v>2610</v>
      </c>
      <c r="E113" s="2"/>
      <c r="F113" t="s">
        <v>255</v>
      </c>
      <c r="G113">
        <v>0.5</v>
      </c>
      <c r="H113">
        <v>0</v>
      </c>
      <c r="I113">
        <f>ROUND(G113*(H113),2)</f>
        <v>0</v>
      </c>
      <c r="J113">
        <f>ROUND(G113*(N113),2)</f>
        <v>0</v>
      </c>
      <c r="K113">
        <f>ROUND(G113*(O113),2)</f>
        <v>0</v>
      </c>
      <c r="L113">
        <f>ROUND(G113*(H113),2)</f>
        <v>0</v>
      </c>
      <c r="M113"/>
      <c r="N113">
        <v>0</v>
      </c>
      <c r="O113"/>
      <c r="P113"/>
      <c r="Q113"/>
      <c r="R113"/>
      <c r="S113">
        <f>ROUND(G113*(P113),3)</f>
        <v>0</v>
      </c>
      <c r="T113"/>
      <c r="U113"/>
      <c r="V113"/>
      <c r="W113"/>
      <c r="Z113" s="1">
        <f>0.058844*POWER(I113,0.952797)</f>
        <v>0</v>
      </c>
    </row>
    <row r="114" spans="1:26" ht="35.1" customHeight="1" x14ac:dyDescent="0.25">
      <c r="A114"/>
      <c r="B114"/>
      <c r="C114" t="s">
        <v>2611</v>
      </c>
      <c r="D114" s="2" t="s">
        <v>2612</v>
      </c>
      <c r="E114" s="2"/>
      <c r="F114" t="s">
        <v>255</v>
      </c>
      <c r="G114">
        <v>0.3</v>
      </c>
      <c r="H114">
        <v>0</v>
      </c>
      <c r="I114">
        <f>ROUND(G114*(H114),2)</f>
        <v>0</v>
      </c>
      <c r="J114">
        <f>ROUND(G114*(N114),2)</f>
        <v>0</v>
      </c>
      <c r="K114">
        <f>ROUND(G114*(O114),2)</f>
        <v>0</v>
      </c>
      <c r="L114">
        <f>ROUND(G114*(H114),2)</f>
        <v>0</v>
      </c>
      <c r="M114"/>
      <c r="N114">
        <v>0</v>
      </c>
      <c r="O114"/>
      <c r="P114"/>
      <c r="Q114"/>
      <c r="R114"/>
      <c r="S114">
        <f>ROUND(G114*(P114),3)</f>
        <v>0</v>
      </c>
      <c r="T114"/>
      <c r="U114"/>
      <c r="V114"/>
      <c r="W114"/>
      <c r="Z114" s="1">
        <f>0.058844*POWER(I114,0.952797)</f>
        <v>0</v>
      </c>
    </row>
    <row r="115" spans="1:26" ht="24.95" customHeight="1" x14ac:dyDescent="0.25">
      <c r="A115"/>
      <c r="B115"/>
      <c r="C115" t="s">
        <v>2613</v>
      </c>
      <c r="D115" s="2" t="s">
        <v>2614</v>
      </c>
      <c r="E115" s="2"/>
      <c r="F115" t="s">
        <v>2195</v>
      </c>
      <c r="G115">
        <v>20</v>
      </c>
      <c r="H115">
        <v>0</v>
      </c>
      <c r="I115">
        <f>ROUND(G115*(H115),2)</f>
        <v>0</v>
      </c>
      <c r="J115">
        <f>ROUND(G115*(N115),2)</f>
        <v>0</v>
      </c>
      <c r="K115">
        <f>ROUND(G115*(O115),2)</f>
        <v>0</v>
      </c>
      <c r="L115">
        <f>ROUND(G115*(H115),2)</f>
        <v>0</v>
      </c>
      <c r="M115">
        <f>ROUND(G115*(H115),2)</f>
        <v>0</v>
      </c>
      <c r="N115">
        <v>0</v>
      </c>
      <c r="O115"/>
      <c r="P115"/>
      <c r="Q115"/>
      <c r="R115"/>
      <c r="S115">
        <f>ROUND(G115*(P115),3)</f>
        <v>0</v>
      </c>
      <c r="T115"/>
      <c r="U115"/>
      <c r="V115"/>
      <c r="W115"/>
      <c r="Z115" s="1">
        <f>0.058844*POWER(I115,0.952797)</f>
        <v>0</v>
      </c>
    </row>
    <row r="116" spans="1:26" x14ac:dyDescent="0.25">
      <c r="A116"/>
      <c r="B116"/>
      <c r="C116">
        <v>921</v>
      </c>
      <c r="D116" s="2" t="s">
        <v>1025</v>
      </c>
      <c r="E116" s="2"/>
      <c r="F116"/>
      <c r="G116"/>
      <c r="H116"/>
      <c r="I116">
        <f>ROUND((SUM(I112:I115))/1,2)</f>
        <v>0</v>
      </c>
      <c r="J116"/>
      <c r="K116"/>
      <c r="L116">
        <f>ROUND((SUM(L112:L115))/1,2)</f>
        <v>0</v>
      </c>
      <c r="M116">
        <f>ROUND((SUM(M112:M115))/1,2)</f>
        <v>0</v>
      </c>
      <c r="N116"/>
      <c r="O116"/>
      <c r="P116"/>
      <c r="Q116"/>
      <c r="R116"/>
      <c r="S116">
        <f>ROUND((SUM(S112:S115))/1,2)</f>
        <v>0</v>
      </c>
      <c r="T116"/>
      <c r="U116"/>
      <c r="V116">
        <f>ROUND((SUM(V112:V115))/1,2)</f>
        <v>0</v>
      </c>
      <c r="W116"/>
      <c r="X116"/>
      <c r="Y116"/>
      <c r="Z116"/>
    </row>
    <row r="117" spans="1:26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6" x14ac:dyDescent="0.25">
      <c r="A118"/>
      <c r="B118"/>
      <c r="C118"/>
      <c r="D118" s="2" t="s">
        <v>105</v>
      </c>
      <c r="E118" s="2"/>
      <c r="F118"/>
      <c r="G118"/>
      <c r="H118"/>
      <c r="I118">
        <f>ROUND((SUM(I111:I117))/2,2)</f>
        <v>0</v>
      </c>
      <c r="J118"/>
      <c r="K118"/>
      <c r="L118">
        <f>ROUND((SUM(L111:L117))/2,2)</f>
        <v>0</v>
      </c>
      <c r="M118">
        <f>ROUND((SUM(M111:M117))/2,2)</f>
        <v>0</v>
      </c>
      <c r="N118"/>
      <c r="O118"/>
      <c r="P118"/>
      <c r="Q118"/>
      <c r="R118"/>
      <c r="S118">
        <f>ROUND((SUM(S111:S117))/2,2)</f>
        <v>0</v>
      </c>
      <c r="T118"/>
      <c r="U118"/>
      <c r="V118">
        <f>ROUND((SUM(V111:V117))/2,2)</f>
        <v>0</v>
      </c>
      <c r="W118"/>
    </row>
    <row r="119" spans="1:26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6" x14ac:dyDescent="0.25">
      <c r="A120"/>
      <c r="B120"/>
      <c r="C120"/>
      <c r="D120" s="2" t="s">
        <v>8</v>
      </c>
      <c r="E120" s="2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</row>
    <row r="121" spans="1:26" x14ac:dyDescent="0.25">
      <c r="A121"/>
      <c r="B121"/>
      <c r="C121">
        <v>0</v>
      </c>
      <c r="D121" s="2" t="s">
        <v>2140</v>
      </c>
      <c r="E121" s="2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</row>
    <row r="122" spans="1:26" x14ac:dyDescent="0.25">
      <c r="A122"/>
      <c r="B122"/>
      <c r="C122" t="s">
        <v>2615</v>
      </c>
      <c r="D122" s="2" t="s">
        <v>2616</v>
      </c>
      <c r="E122" s="2"/>
      <c r="F122" t="s">
        <v>406</v>
      </c>
      <c r="G122">
        <v>128</v>
      </c>
      <c r="H122">
        <v>0</v>
      </c>
      <c r="I122">
        <f>ROUND(G122*(H122),2)</f>
        <v>0</v>
      </c>
      <c r="J122">
        <f>ROUND(G122*(N122),2)</f>
        <v>0</v>
      </c>
      <c r="K122">
        <f>ROUND(G122*(O122),2)</f>
        <v>0</v>
      </c>
      <c r="L122">
        <f>ROUND(G122*(H122),2)</f>
        <v>0</v>
      </c>
      <c r="M122"/>
      <c r="N122">
        <v>0</v>
      </c>
      <c r="O122"/>
      <c r="P122"/>
      <c r="Q122"/>
      <c r="R122"/>
      <c r="S122">
        <f>ROUND(G122*(P122),3)</f>
        <v>0</v>
      </c>
      <c r="T122"/>
      <c r="U122"/>
      <c r="V122"/>
      <c r="W122"/>
      <c r="Z122" s="1">
        <v>0</v>
      </c>
    </row>
    <row r="123" spans="1:26" x14ac:dyDescent="0.25">
      <c r="A123"/>
      <c r="B123"/>
      <c r="C123">
        <v>0</v>
      </c>
      <c r="D123" s="2" t="s">
        <v>2140</v>
      </c>
      <c r="E123" s="2"/>
      <c r="F123"/>
      <c r="G123"/>
      <c r="H123"/>
      <c r="I123">
        <f>ROUND((SUM(I121:I122))/1,2)</f>
        <v>0</v>
      </c>
      <c r="J123"/>
      <c r="K123"/>
      <c r="L123">
        <f>ROUND((SUM(L121:L122))/1,2)</f>
        <v>0</v>
      </c>
      <c r="M123">
        <f>ROUND((SUM(M121:M122))/1,2)</f>
        <v>0</v>
      </c>
      <c r="N123"/>
      <c r="O123"/>
      <c r="P123"/>
      <c r="Q123"/>
      <c r="R123"/>
      <c r="S123">
        <f>ROUND((SUM(S121:S122))/1,2)</f>
        <v>0</v>
      </c>
      <c r="T123"/>
      <c r="U123"/>
      <c r="V123">
        <f>ROUND((SUM(V121:V122))/1,2)</f>
        <v>0</v>
      </c>
      <c r="W123"/>
    </row>
    <row r="124" spans="1:26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6" x14ac:dyDescent="0.25">
      <c r="A125"/>
      <c r="B125"/>
      <c r="C125"/>
      <c r="D125" s="2" t="s">
        <v>8</v>
      </c>
      <c r="E125" s="2"/>
      <c r="F125"/>
      <c r="G125"/>
      <c r="H125"/>
      <c r="I125">
        <f>ROUND((SUM(I120:I124))/2,2)</f>
        <v>0</v>
      </c>
      <c r="J125"/>
      <c r="K125"/>
      <c r="L125">
        <f>ROUND((SUM(L120:L124))/2,2)</f>
        <v>0</v>
      </c>
      <c r="M125">
        <f>ROUND((SUM(M120:M124))/2,2)</f>
        <v>0</v>
      </c>
      <c r="N125"/>
      <c r="O125"/>
      <c r="P125"/>
      <c r="Q125"/>
      <c r="R125"/>
      <c r="S125">
        <f>ROUND((SUM(S120:S124))/2,2)</f>
        <v>0</v>
      </c>
      <c r="T125"/>
      <c r="U125"/>
      <c r="V125">
        <f>ROUND((SUM(V120:V124))/2,2)</f>
        <v>0</v>
      </c>
      <c r="W125"/>
    </row>
    <row r="126" spans="1:26" x14ac:dyDescent="0.25">
      <c r="A126"/>
      <c r="B126"/>
      <c r="C126"/>
      <c r="D126" s="2" t="s">
        <v>107</v>
      </c>
      <c r="E126" s="2"/>
      <c r="F126"/>
      <c r="G126"/>
      <c r="H126"/>
      <c r="I126">
        <f>ROUND((SUM(I82:I125))/3,2)</f>
        <v>0</v>
      </c>
      <c r="J126"/>
      <c r="K126">
        <f>ROUND((SUM(K82:K125))/3,2)</f>
        <v>0</v>
      </c>
      <c r="L126">
        <f>ROUND((SUM(L82:L125))/3,2)</f>
        <v>0</v>
      </c>
      <c r="M126">
        <f>ROUND((SUM(M82:M125))/3,2)</f>
        <v>0</v>
      </c>
      <c r="N126"/>
      <c r="O126"/>
      <c r="P126"/>
      <c r="Q126"/>
      <c r="R126"/>
      <c r="S126">
        <f>ROUND((SUM(S82:S125))/3,2)</f>
        <v>0</v>
      </c>
      <c r="T126"/>
      <c r="U126"/>
      <c r="V126">
        <f>ROUND((SUM(V82:V125))/3,2)</f>
        <v>0</v>
      </c>
      <c r="W126"/>
      <c r="Z126" s="1">
        <f>(SUM(Z82:Z125))</f>
        <v>0</v>
      </c>
    </row>
  </sheetData>
  <mergeCells count="90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B60:D60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H1:I1"/>
    <mergeCell ref="B55:D55"/>
    <mergeCell ref="B56:D56"/>
    <mergeCell ref="B57:D57"/>
    <mergeCell ref="B59:D5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B63:D63"/>
    <mergeCell ref="B64:D64"/>
    <mergeCell ref="B65:D65"/>
    <mergeCell ref="B67:D67"/>
    <mergeCell ref="B71:V71"/>
    <mergeCell ref="D89:E89"/>
    <mergeCell ref="B73:E73"/>
    <mergeCell ref="B74:E74"/>
    <mergeCell ref="B75:E75"/>
    <mergeCell ref="I73:P73"/>
    <mergeCell ref="D82:E82"/>
    <mergeCell ref="D83:E83"/>
    <mergeCell ref="D84:E84"/>
    <mergeCell ref="D85:E85"/>
    <mergeCell ref="D86:E86"/>
    <mergeCell ref="D87:E87"/>
    <mergeCell ref="D88:E88"/>
    <mergeCell ref="D101:E101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15:E115"/>
    <mergeCell ref="D102:E102"/>
    <mergeCell ref="D103:E103"/>
    <mergeCell ref="D104:E104"/>
    <mergeCell ref="D105:E105"/>
    <mergeCell ref="D106:E106"/>
    <mergeCell ref="D107:E107"/>
    <mergeCell ref="D109:E109"/>
    <mergeCell ref="D111:E111"/>
    <mergeCell ref="D112:E112"/>
    <mergeCell ref="D113:E113"/>
    <mergeCell ref="D114:E114"/>
    <mergeCell ref="D125:E125"/>
    <mergeCell ref="D126:E126"/>
    <mergeCell ref="D116:E116"/>
    <mergeCell ref="D118:E118"/>
    <mergeCell ref="D120:E120"/>
    <mergeCell ref="D121:E121"/>
    <mergeCell ref="D122:E122"/>
    <mergeCell ref="D123:E123"/>
  </mergeCells>
  <hyperlinks>
    <hyperlink ref="B1:C1" location="A2:A2" tooltip="Klikni na prechod ku Kryciemu listu..." display="Krycí list rozpočtu" xr:uid="{00000000-0004-0000-1400-000000000000}"/>
    <hyperlink ref="E1:F1" location="A54:A54" tooltip="Klikni na prechod ku rekapitulácii..." display="Rekapitulácia rozpočtu" xr:uid="{00000000-0004-0000-1400-000001000000}"/>
    <hyperlink ref="H1:I1" location="B81:B81" tooltip="Klikni na prechod ku Rozpočet..." display="Rozpočet" xr:uid="{00000000-0004-0000-1400-0000020000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ZŠ Medzilaborecká 112020 korekcie / SO 09 - Teplovodná prípojka - alt. zdroj en.</oddHeader>
    <oddFooter>&amp;RStrana &amp;P z &amp;N    &amp;L&amp;7Spracované systémom Systematic® Kalkulus, tel.: 051 77 10 585</oddFooter>
  </headerFooter>
  <rowBreaks count="2" manualBreakCount="2">
    <brk id="40" max="16383" man="1"/>
    <brk id="7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A173"/>
  <sheetViews>
    <sheetView workbookViewId="0">
      <pane ySplit="1" topLeftCell="A144" activePane="bottomLeft" state="frozen"/>
      <selection pane="bottomLeft" activeCell="A78" sqref="A78:XFD78"/>
    </sheetView>
  </sheetViews>
  <sheetFormatPr defaultColWidth="0" defaultRowHeight="15" x14ac:dyDescent="0.25"/>
  <cols>
    <col min="1" max="1" width="1.7109375" style="1" customWidth="1"/>
    <col min="2" max="2" width="4.7109375" style="1" customWidth="1"/>
    <col min="3" max="3" width="12.7109375" style="1" customWidth="1"/>
    <col min="4" max="5" width="22.7109375" style="1" customWidth="1"/>
    <col min="6" max="7" width="9.7109375" style="1" customWidth="1"/>
    <col min="8" max="9" width="12.7109375" style="1" customWidth="1"/>
    <col min="10" max="10" width="10.7109375" style="1" hidden="1" customWidth="1"/>
    <col min="11" max="15" width="0" style="1" hidden="1" customWidth="1"/>
    <col min="16" max="16" width="9.7109375" style="1" customWidth="1"/>
    <col min="17" max="18" width="0" style="1" hidden="1" customWidth="1"/>
    <col min="19" max="19" width="7.7109375" style="1" customWidth="1"/>
    <col min="20" max="21" width="0" style="1" hidden="1" customWidth="1"/>
    <col min="22" max="22" width="7.7109375" style="1" customWidth="1"/>
    <col min="23" max="23" width="2.7109375" style="1" customWidth="1"/>
    <col min="24" max="26" width="0" style="1" hidden="1" customWidth="1"/>
    <col min="27" max="27" width="9.140625" style="1" hidden="1" customWidth="1"/>
  </cols>
  <sheetData>
    <row r="1" spans="1:23" ht="35.1" customHeight="1" x14ac:dyDescent="0.25">
      <c r="A1"/>
      <c r="B1" s="2" t="s">
        <v>36</v>
      </c>
      <c r="C1" s="2"/>
      <c r="D1"/>
      <c r="E1" s="2" t="s">
        <v>0</v>
      </c>
      <c r="F1" s="2"/>
      <c r="G1"/>
      <c r="H1" s="2" t="s">
        <v>108</v>
      </c>
      <c r="I1" s="2"/>
      <c r="J1"/>
      <c r="K1"/>
      <c r="L1"/>
      <c r="M1"/>
      <c r="N1"/>
      <c r="O1"/>
      <c r="P1"/>
      <c r="Q1"/>
      <c r="R1"/>
      <c r="S1"/>
      <c r="T1"/>
      <c r="U1"/>
      <c r="V1"/>
      <c r="W1">
        <v>30.126000000000001</v>
      </c>
    </row>
    <row r="2" spans="1:23" ht="35.1" customHeight="1" x14ac:dyDescent="0.25">
      <c r="A2"/>
      <c r="B2" s="2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</row>
    <row r="3" spans="1:23" ht="18" customHeight="1" x14ac:dyDescent="0.25">
      <c r="A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/>
    </row>
    <row r="4" spans="1:23" ht="18" customHeight="1" x14ac:dyDescent="0.25">
      <c r="A4"/>
      <c r="B4" t="s">
        <v>2617</v>
      </c>
      <c r="C4"/>
      <c r="D4"/>
      <c r="E4"/>
      <c r="F4" t="s">
        <v>39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8" customHeight="1" x14ac:dyDescent="0.25">
      <c r="A5"/>
      <c r="B5"/>
      <c r="C5"/>
      <c r="D5"/>
      <c r="E5"/>
      <c r="F5" t="s">
        <v>40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8" customHeight="1" x14ac:dyDescent="0.25">
      <c r="A6"/>
      <c r="B6" t="s">
        <v>41</v>
      </c>
      <c r="C6"/>
      <c r="D6" t="s">
        <v>42</v>
      </c>
      <c r="E6"/>
      <c r="F6" t="s">
        <v>43</v>
      </c>
      <c r="G6" t="s">
        <v>44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20.100000000000001" customHeight="1" x14ac:dyDescent="0.25">
      <c r="A7"/>
      <c r="B7" s="2" t="s">
        <v>45</v>
      </c>
      <c r="C7" s="2"/>
      <c r="D7" s="2"/>
      <c r="E7" s="2"/>
      <c r="F7" s="2"/>
      <c r="G7" s="2"/>
      <c r="H7" s="2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8" customHeight="1" x14ac:dyDescent="0.25">
      <c r="A8"/>
      <c r="B8" t="s">
        <v>48</v>
      </c>
      <c r="C8"/>
      <c r="D8"/>
      <c r="E8"/>
      <c r="F8" t="s">
        <v>49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20.100000000000001" customHeight="1" x14ac:dyDescent="0.25">
      <c r="A9"/>
      <c r="B9" s="2" t="s">
        <v>46</v>
      </c>
      <c r="C9" s="2"/>
      <c r="D9" s="2"/>
      <c r="E9" s="2"/>
      <c r="F9" s="2"/>
      <c r="G9" s="2"/>
      <c r="H9" s="2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8" customHeight="1" x14ac:dyDescent="0.25">
      <c r="A10"/>
      <c r="B10" t="s">
        <v>51</v>
      </c>
      <c r="C10"/>
      <c r="D10"/>
      <c r="E10"/>
      <c r="F10" t="s">
        <v>52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0.100000000000001" customHeight="1" x14ac:dyDescent="0.25">
      <c r="A11"/>
      <c r="B11" s="2" t="s">
        <v>47</v>
      </c>
      <c r="C11" s="2"/>
      <c r="D11" s="2"/>
      <c r="E11" s="2"/>
      <c r="F11" s="2"/>
      <c r="G11" s="2"/>
      <c r="H11" s="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8" customHeight="1" x14ac:dyDescent="0.25">
      <c r="A12"/>
      <c r="B12" t="s">
        <v>50</v>
      </c>
      <c r="C12"/>
      <c r="D12"/>
      <c r="E12"/>
      <c r="F12" t="s">
        <v>49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8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8" customHeight="1" x14ac:dyDescent="0.25">
      <c r="A14"/>
      <c r="B14" t="s">
        <v>6</v>
      </c>
      <c r="C14" t="s">
        <v>74</v>
      </c>
      <c r="D14" t="s">
        <v>75</v>
      </c>
      <c r="E14" t="s">
        <v>76</v>
      </c>
      <c r="F14" s="2" t="s">
        <v>58</v>
      </c>
      <c r="G14" s="2"/>
      <c r="H14" s="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8" customHeight="1" x14ac:dyDescent="0.25">
      <c r="A15"/>
      <c r="B15" t="s">
        <v>53</v>
      </c>
      <c r="C15">
        <f>'SO 7455'!E62</f>
        <v>0</v>
      </c>
      <c r="D15">
        <f>'SO 7455'!F62</f>
        <v>0</v>
      </c>
      <c r="E15">
        <f>'SO 7455'!G62</f>
        <v>0</v>
      </c>
      <c r="F15" s="2" t="s">
        <v>59</v>
      </c>
      <c r="G15" s="2"/>
      <c r="H15" s="2"/>
      <c r="I15"/>
      <c r="J15"/>
      <c r="K15"/>
      <c r="L15"/>
      <c r="M15"/>
      <c r="N15"/>
      <c r="O15"/>
      <c r="P15">
        <v>0</v>
      </c>
      <c r="Q15"/>
      <c r="R15"/>
      <c r="S15"/>
      <c r="T15"/>
      <c r="U15"/>
      <c r="V15"/>
      <c r="W15"/>
    </row>
    <row r="16" spans="1:23" ht="18" customHeight="1" x14ac:dyDescent="0.25">
      <c r="A16"/>
      <c r="B16" t="s">
        <v>54</v>
      </c>
      <c r="C16"/>
      <c r="D16"/>
      <c r="E16"/>
      <c r="F16" s="2" t="s">
        <v>60</v>
      </c>
      <c r="G16" s="2"/>
      <c r="H16" s="2"/>
      <c r="I16"/>
      <c r="J16"/>
      <c r="K16"/>
      <c r="L16"/>
      <c r="M16"/>
      <c r="N16"/>
      <c r="O16"/>
      <c r="P16">
        <f>(SUM(Z79:Z172))</f>
        <v>0</v>
      </c>
      <c r="Q16"/>
      <c r="R16"/>
      <c r="S16"/>
      <c r="T16"/>
      <c r="U16"/>
      <c r="V16"/>
      <c r="W16"/>
    </row>
    <row r="17" spans="1:26" ht="18" customHeight="1" x14ac:dyDescent="0.25">
      <c r="A17"/>
      <c r="B17" t="s">
        <v>55</v>
      </c>
      <c r="C17"/>
      <c r="D17"/>
      <c r="E17"/>
      <c r="F17" s="2" t="s">
        <v>61</v>
      </c>
      <c r="G17" s="2"/>
      <c r="H17" s="2"/>
      <c r="I17"/>
      <c r="J17"/>
      <c r="K17"/>
      <c r="L17"/>
      <c r="M17"/>
      <c r="N17"/>
      <c r="O17"/>
      <c r="P17">
        <v>0</v>
      </c>
      <c r="Q17"/>
      <c r="R17"/>
      <c r="S17"/>
      <c r="T17"/>
      <c r="U17"/>
      <c r="V17"/>
      <c r="W17"/>
    </row>
    <row r="18" spans="1:26" ht="18" customHeight="1" x14ac:dyDescent="0.25">
      <c r="A18"/>
      <c r="B18" t="s">
        <v>56</v>
      </c>
      <c r="C18"/>
      <c r="D18"/>
      <c r="E18"/>
      <c r="F18" s="2"/>
      <c r="G18" s="2"/>
      <c r="H18" s="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6" ht="18" customHeight="1" x14ac:dyDescent="0.25">
      <c r="A19"/>
      <c r="B19" t="s">
        <v>57</v>
      </c>
      <c r="C19"/>
      <c r="D19"/>
      <c r="E19">
        <f>SUM(E15:E18)</f>
        <v>0</v>
      </c>
      <c r="F19" s="2" t="s">
        <v>57</v>
      </c>
      <c r="G19" s="2"/>
      <c r="H19" s="2"/>
      <c r="I19"/>
      <c r="J19"/>
      <c r="K19"/>
      <c r="L19"/>
      <c r="M19"/>
      <c r="N19"/>
      <c r="O19"/>
      <c r="P19">
        <f>SUM(P15:P18)</f>
        <v>0</v>
      </c>
      <c r="Q19"/>
      <c r="R19"/>
      <c r="S19"/>
      <c r="T19"/>
      <c r="U19"/>
      <c r="V19"/>
      <c r="W19"/>
    </row>
    <row r="20" spans="1:26" ht="18" customHeight="1" x14ac:dyDescent="0.25">
      <c r="A20"/>
      <c r="B20" t="s">
        <v>67</v>
      </c>
      <c r="C20"/>
      <c r="D20"/>
      <c r="E20"/>
      <c r="F20" s="2" t="s">
        <v>67</v>
      </c>
      <c r="G20" s="2"/>
      <c r="H20" s="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6" ht="18" customHeight="1" x14ac:dyDescent="0.25">
      <c r="A21"/>
      <c r="B21" t="s">
        <v>68</v>
      </c>
      <c r="C21"/>
      <c r="D21"/>
      <c r="E21">
        <f>((E15*U22*0)+(E16*V22*0)+(E17*W22*0))/100</f>
        <v>0</v>
      </c>
      <c r="F21" s="2" t="s">
        <v>71</v>
      </c>
      <c r="G21" s="2"/>
      <c r="H21" s="2"/>
      <c r="I21"/>
      <c r="J21"/>
      <c r="K21"/>
      <c r="L21"/>
      <c r="M21"/>
      <c r="N21"/>
      <c r="O21"/>
      <c r="P21">
        <f>((E15*X22*0)+(E16*Y22*0)+(E17*Z22*0))/100</f>
        <v>0</v>
      </c>
      <c r="Q21"/>
      <c r="R21"/>
      <c r="S21"/>
      <c r="T21"/>
      <c r="U21"/>
      <c r="V21"/>
      <c r="W21"/>
    </row>
    <row r="22" spans="1:26" ht="18" customHeight="1" x14ac:dyDescent="0.25">
      <c r="A22"/>
      <c r="B22" t="s">
        <v>69</v>
      </c>
      <c r="C22"/>
      <c r="D22"/>
      <c r="E22">
        <f>((E15*U23*0)+(E16*V23*0)+(E17*W23*0))/100</f>
        <v>0</v>
      </c>
      <c r="F22" s="2" t="s">
        <v>72</v>
      </c>
      <c r="G22" s="2"/>
      <c r="H22" s="2"/>
      <c r="I22"/>
      <c r="J22"/>
      <c r="K22"/>
      <c r="L22"/>
      <c r="M22"/>
      <c r="N22"/>
      <c r="O22"/>
      <c r="P22">
        <f>((E15*X23*0)+(E16*Y23*0)+(E17*Z23*0))/100</f>
        <v>0</v>
      </c>
      <c r="Q22"/>
      <c r="R22"/>
      <c r="S22"/>
      <c r="T22"/>
      <c r="U22">
        <v>1</v>
      </c>
      <c r="V22">
        <v>1</v>
      </c>
      <c r="W22">
        <v>1</v>
      </c>
      <c r="X22" s="1">
        <v>1</v>
      </c>
      <c r="Y22" s="1">
        <v>1</v>
      </c>
      <c r="Z22" s="1">
        <v>1</v>
      </c>
    </row>
    <row r="23" spans="1:26" ht="18" customHeight="1" x14ac:dyDescent="0.25">
      <c r="A23"/>
      <c r="B23" t="s">
        <v>70</v>
      </c>
      <c r="C23"/>
      <c r="D23"/>
      <c r="E23">
        <f>((E15*U24*0)+(E16*V24*0)+(E17*W24*0))/100</f>
        <v>0</v>
      </c>
      <c r="F23" s="2" t="s">
        <v>73</v>
      </c>
      <c r="G23" s="2"/>
      <c r="H23" s="2"/>
      <c r="I23"/>
      <c r="J23"/>
      <c r="K23"/>
      <c r="L23"/>
      <c r="M23"/>
      <c r="N23"/>
      <c r="O23"/>
      <c r="P23">
        <f>((E15*X24*0)+(E16*Y24*0)+(E17*Z24*0))/100</f>
        <v>0</v>
      </c>
      <c r="Q23"/>
      <c r="R23"/>
      <c r="S23"/>
      <c r="T23"/>
      <c r="U23">
        <v>1</v>
      </c>
      <c r="V23">
        <v>1</v>
      </c>
      <c r="W23">
        <v>0</v>
      </c>
      <c r="X23" s="1">
        <v>1</v>
      </c>
      <c r="Y23" s="1">
        <v>1</v>
      </c>
      <c r="Z23" s="1">
        <v>1</v>
      </c>
    </row>
    <row r="24" spans="1:26" ht="18" customHeight="1" x14ac:dyDescent="0.25">
      <c r="A24"/>
      <c r="B24"/>
      <c r="C24"/>
      <c r="D24"/>
      <c r="E24"/>
      <c r="F24" s="2"/>
      <c r="G24" s="2"/>
      <c r="H24" s="2"/>
      <c r="I24"/>
      <c r="J24"/>
      <c r="K24"/>
      <c r="L24"/>
      <c r="M24"/>
      <c r="N24"/>
      <c r="O24"/>
      <c r="P24"/>
      <c r="Q24"/>
      <c r="R24"/>
      <c r="S24"/>
      <c r="T24"/>
      <c r="U24">
        <v>1</v>
      </c>
      <c r="V24">
        <v>1</v>
      </c>
      <c r="W24">
        <v>1</v>
      </c>
      <c r="X24" s="1">
        <v>1</v>
      </c>
      <c r="Y24" s="1">
        <v>1</v>
      </c>
      <c r="Z24" s="1">
        <v>0</v>
      </c>
    </row>
    <row r="25" spans="1:26" ht="18" customHeight="1" x14ac:dyDescent="0.25">
      <c r="A25"/>
      <c r="B25"/>
      <c r="C25"/>
      <c r="D25"/>
      <c r="E25"/>
      <c r="F25" s="2" t="s">
        <v>57</v>
      </c>
      <c r="G25" s="2"/>
      <c r="H25" s="2"/>
      <c r="I25"/>
      <c r="J25"/>
      <c r="K25"/>
      <c r="L25"/>
      <c r="M25"/>
      <c r="N25"/>
      <c r="O25"/>
      <c r="P25">
        <f>SUM(E21:E24)+SUM(P21:P24)</f>
        <v>0</v>
      </c>
      <c r="Q25"/>
      <c r="R25"/>
      <c r="S25"/>
      <c r="T25"/>
      <c r="U25"/>
      <c r="V25"/>
      <c r="W25"/>
    </row>
    <row r="26" spans="1:26" ht="18" customHeight="1" x14ac:dyDescent="0.25">
      <c r="A26"/>
      <c r="B26" t="s">
        <v>79</v>
      </c>
      <c r="C26"/>
      <c r="D26"/>
      <c r="E26"/>
      <c r="F26" s="2" t="s">
        <v>62</v>
      </c>
      <c r="G26" s="2"/>
      <c r="H26" s="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6" ht="18" customHeight="1" x14ac:dyDescent="0.25">
      <c r="A27"/>
      <c r="B27"/>
      <c r="C27"/>
      <c r="D27"/>
      <c r="E27"/>
      <c r="F27" s="2" t="s">
        <v>63</v>
      </c>
      <c r="G27" s="2"/>
      <c r="H27" s="2"/>
      <c r="I27"/>
      <c r="J27"/>
      <c r="K27"/>
      <c r="L27"/>
      <c r="M27"/>
      <c r="N27"/>
      <c r="O27"/>
      <c r="P27">
        <f>E19+P19+E25+P25</f>
        <v>0</v>
      </c>
      <c r="Q27"/>
      <c r="R27"/>
      <c r="S27"/>
      <c r="T27"/>
      <c r="U27"/>
      <c r="V27"/>
      <c r="W27"/>
    </row>
    <row r="28" spans="1:26" ht="18" customHeight="1" x14ac:dyDescent="0.25">
      <c r="A28"/>
      <c r="B28"/>
      <c r="C28"/>
      <c r="D28"/>
      <c r="E28"/>
      <c r="F28" s="2" t="s">
        <v>64</v>
      </c>
      <c r="G28" s="2"/>
      <c r="H28">
        <f>P27-SUM('SO 7455'!K79:'SO 7455'!K172)</f>
        <v>0</v>
      </c>
      <c r="I28"/>
      <c r="J28"/>
      <c r="K28"/>
      <c r="L28"/>
      <c r="M28"/>
      <c r="N28"/>
      <c r="O28"/>
      <c r="P28">
        <f>ROUND(((ROUND(H28,2)*20)*1/100),2)</f>
        <v>0</v>
      </c>
      <c r="Q28"/>
      <c r="R28"/>
      <c r="S28"/>
      <c r="T28"/>
      <c r="U28"/>
      <c r="V28"/>
      <c r="W28"/>
    </row>
    <row r="29" spans="1:26" ht="18" customHeight="1" x14ac:dyDescent="0.25">
      <c r="A29"/>
      <c r="B29"/>
      <c r="C29"/>
      <c r="D29"/>
      <c r="E29"/>
      <c r="F29" s="2" t="s">
        <v>65</v>
      </c>
      <c r="G29" s="2"/>
      <c r="H29">
        <f>SUM('SO 7455'!K79:'SO 7455'!K172)</f>
        <v>0</v>
      </c>
      <c r="I29"/>
      <c r="J29"/>
      <c r="K29"/>
      <c r="L29"/>
      <c r="M29"/>
      <c r="N29"/>
      <c r="O29"/>
      <c r="P29">
        <f>ROUND(((ROUND(H29,2)*0)/100),2)</f>
        <v>0</v>
      </c>
      <c r="Q29"/>
      <c r="R29"/>
      <c r="S29"/>
      <c r="T29"/>
      <c r="U29"/>
      <c r="V29"/>
      <c r="W29"/>
    </row>
    <row r="30" spans="1:26" ht="18" customHeight="1" x14ac:dyDescent="0.25">
      <c r="A30"/>
      <c r="B30"/>
      <c r="C30"/>
      <c r="D30"/>
      <c r="E30"/>
      <c r="F30" s="2" t="s">
        <v>66</v>
      </c>
      <c r="G30" s="2"/>
      <c r="H30"/>
      <c r="I30"/>
      <c r="J30"/>
      <c r="K30"/>
      <c r="L30"/>
      <c r="M30"/>
      <c r="N30"/>
      <c r="O30"/>
      <c r="P30">
        <f>SUM(P27:P29)</f>
        <v>0</v>
      </c>
      <c r="Q30"/>
      <c r="R30"/>
      <c r="S30"/>
      <c r="T30"/>
      <c r="U30"/>
      <c r="V30"/>
      <c r="W30"/>
    </row>
    <row r="31" spans="1:26" ht="18" customHeight="1" x14ac:dyDescent="0.25">
      <c r="A31"/>
      <c r="B31"/>
      <c r="C31"/>
      <c r="D31"/>
      <c r="E31"/>
      <c r="F31" s="2"/>
      <c r="G31" s="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6" ht="18" customHeight="1" x14ac:dyDescent="0.25">
      <c r="A32"/>
      <c r="B32" t="s">
        <v>77</v>
      </c>
      <c r="C32"/>
      <c r="D32"/>
      <c r="E32" t="s">
        <v>78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8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8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8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8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35.1" customHeight="1" x14ac:dyDescent="0.25">
      <c r="A44"/>
      <c r="B44" s="2" t="s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/>
    </row>
    <row r="45" spans="1:2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20.100000000000001" customHeight="1" x14ac:dyDescent="0.25">
      <c r="A46"/>
      <c r="B46" s="2" t="s">
        <v>45</v>
      </c>
      <c r="C46" s="2"/>
      <c r="D46" s="2"/>
      <c r="E46" s="2"/>
      <c r="F46" s="2" t="s">
        <v>42</v>
      </c>
      <c r="G46" s="2"/>
      <c r="H46" s="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20.100000000000001" customHeight="1" x14ac:dyDescent="0.25">
      <c r="A47"/>
      <c r="B47" s="2" t="s">
        <v>46</v>
      </c>
      <c r="C47" s="2"/>
      <c r="D47" s="2"/>
      <c r="E47" s="2"/>
      <c r="F47" s="2" t="s">
        <v>40</v>
      </c>
      <c r="G47" s="2"/>
      <c r="H47" s="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20.100000000000001" customHeight="1" x14ac:dyDescent="0.25">
      <c r="A48"/>
      <c r="B48" s="2" t="s">
        <v>47</v>
      </c>
      <c r="C48" s="2"/>
      <c r="D48" s="2"/>
      <c r="E48" s="2"/>
      <c r="F48" s="2" t="s">
        <v>83</v>
      </c>
      <c r="G48" s="2"/>
      <c r="H48" s="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6" ht="30" customHeight="1" x14ac:dyDescent="0.25">
      <c r="A49"/>
      <c r="B49" s="2" t="s">
        <v>1</v>
      </c>
      <c r="C49" s="2"/>
      <c r="D49" s="2"/>
      <c r="E49" s="2"/>
      <c r="F49" s="2"/>
      <c r="G49" s="2"/>
      <c r="H49" s="2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6" x14ac:dyDescent="0.25">
      <c r="A50"/>
      <c r="B50" t="s">
        <v>2617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6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6" x14ac:dyDescent="0.25">
      <c r="A53"/>
      <c r="B53" t="s">
        <v>84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6" x14ac:dyDescent="0.25">
      <c r="A54"/>
      <c r="B54" s="2" t="s">
        <v>80</v>
      </c>
      <c r="C54" s="2"/>
      <c r="D54"/>
      <c r="E54" t="s">
        <v>74</v>
      </c>
      <c r="F54" t="s">
        <v>75</v>
      </c>
      <c r="G54" t="s">
        <v>57</v>
      </c>
      <c r="H54" t="s">
        <v>81</v>
      </c>
      <c r="I54" t="s">
        <v>82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6" x14ac:dyDescent="0.25">
      <c r="A55"/>
      <c r="B55" s="2" t="s">
        <v>85</v>
      </c>
      <c r="C55" s="2"/>
      <c r="D55" s="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 s="2" t="s">
        <v>86</v>
      </c>
      <c r="C56" s="2"/>
      <c r="D56" s="2"/>
      <c r="E56">
        <f>'SO 7455'!L94</f>
        <v>0</v>
      </c>
      <c r="F56">
        <f>'SO 7455'!M94</f>
        <v>0</v>
      </c>
      <c r="G56">
        <f>'SO 7455'!I94</f>
        <v>0</v>
      </c>
      <c r="H56">
        <f>'SO 7455'!S94</f>
        <v>0</v>
      </c>
      <c r="I56">
        <f>'SO 7455'!V94</f>
        <v>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 s="2" t="s">
        <v>87</v>
      </c>
      <c r="C57" s="2"/>
      <c r="D57" s="2"/>
      <c r="E57">
        <f>'SO 7455'!L117</f>
        <v>0</v>
      </c>
      <c r="F57">
        <f>'SO 7455'!M117</f>
        <v>0</v>
      </c>
      <c r="G57">
        <f>'SO 7455'!I117</f>
        <v>0</v>
      </c>
      <c r="H57">
        <f>'SO 7455'!S117</f>
        <v>0</v>
      </c>
      <c r="I57">
        <f>'SO 7455'!V117</f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 s="2" t="s">
        <v>88</v>
      </c>
      <c r="C58" s="2"/>
      <c r="D58" s="2"/>
      <c r="E58">
        <f>'SO 7455'!L151</f>
        <v>0</v>
      </c>
      <c r="F58">
        <f>'SO 7455'!M151</f>
        <v>0</v>
      </c>
      <c r="G58">
        <f>'SO 7455'!I151</f>
        <v>0</v>
      </c>
      <c r="H58">
        <f>'SO 7455'!S151</f>
        <v>0</v>
      </c>
      <c r="I58">
        <f>'SO 7455'!V151</f>
        <v>0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A59"/>
      <c r="B59" s="2" t="s">
        <v>89</v>
      </c>
      <c r="C59" s="2"/>
      <c r="D59" s="2"/>
      <c r="E59">
        <f>'SO 7455'!L156</f>
        <v>0</v>
      </c>
      <c r="F59">
        <f>'SO 7455'!M156</f>
        <v>0</v>
      </c>
      <c r="G59">
        <f>'SO 7455'!I156</f>
        <v>0</v>
      </c>
      <c r="H59">
        <f>'SO 7455'!S156</f>
        <v>0</v>
      </c>
      <c r="I59">
        <f>'SO 7455'!V156</f>
        <v>0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 s="2" t="s">
        <v>2199</v>
      </c>
      <c r="C60" s="2"/>
      <c r="D60" s="2"/>
      <c r="E60">
        <f>'SO 7455'!L163</f>
        <v>0</v>
      </c>
      <c r="F60">
        <f>'SO 7455'!M163</f>
        <v>0</v>
      </c>
      <c r="G60">
        <f>'SO 7455'!I163</f>
        <v>0</v>
      </c>
      <c r="H60">
        <f>'SO 7455'!S163</f>
        <v>34.82</v>
      </c>
      <c r="I60">
        <f>'SO 7455'!V163</f>
        <v>0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/>
      <c r="B61" s="2" t="s">
        <v>91</v>
      </c>
      <c r="C61" s="2"/>
      <c r="D61" s="2"/>
      <c r="E61">
        <f>'SO 7455'!L170</f>
        <v>0</v>
      </c>
      <c r="F61">
        <f>'SO 7455'!M170</f>
        <v>0</v>
      </c>
      <c r="G61">
        <f>'SO 7455'!I170</f>
        <v>0</v>
      </c>
      <c r="H61">
        <f>'SO 7455'!S170</f>
        <v>0</v>
      </c>
      <c r="I61">
        <f>'SO 7455'!V170</f>
        <v>0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/>
      <c r="B62" s="2" t="s">
        <v>85</v>
      </c>
      <c r="C62" s="2"/>
      <c r="D62" s="2"/>
      <c r="E62">
        <f>'SO 7455'!L172</f>
        <v>0</v>
      </c>
      <c r="F62">
        <f>'SO 7455'!M172</f>
        <v>0</v>
      </c>
      <c r="G62">
        <f>'SO 7455'!I172</f>
        <v>0</v>
      </c>
      <c r="H62">
        <f>'SO 7455'!S172</f>
        <v>34.82</v>
      </c>
      <c r="I62">
        <f>'SO 7455'!V172</f>
        <v>0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V63"/>
      <c r="W63"/>
    </row>
    <row r="64" spans="1:26" x14ac:dyDescent="0.25">
      <c r="A64"/>
      <c r="B64" s="2" t="s">
        <v>107</v>
      </c>
      <c r="C64" s="2"/>
      <c r="D64" s="2"/>
      <c r="E64">
        <f>'SO 7455'!L173</f>
        <v>0</v>
      </c>
      <c r="F64">
        <f>'SO 7455'!M173</f>
        <v>0</v>
      </c>
      <c r="G64">
        <f>'SO 7455'!I173</f>
        <v>0</v>
      </c>
      <c r="H64">
        <f>'SO 7455'!S173</f>
        <v>34.82</v>
      </c>
      <c r="I64">
        <f>'SO 7455'!V173</f>
        <v>0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6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6" ht="35.1" customHeight="1" x14ac:dyDescent="0.25">
      <c r="A68"/>
      <c r="B68" s="2" t="s">
        <v>108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/>
    </row>
    <row r="69" spans="1:26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6" ht="20.100000000000001" customHeight="1" x14ac:dyDescent="0.25">
      <c r="A70"/>
      <c r="B70" s="2" t="s">
        <v>45</v>
      </c>
      <c r="C70" s="2"/>
      <c r="D70" s="2"/>
      <c r="E70" s="2"/>
      <c r="F70"/>
      <c r="G70"/>
      <c r="H70" t="s">
        <v>42</v>
      </c>
      <c r="I70" s="2"/>
      <c r="J70" s="2"/>
      <c r="K70" s="2"/>
      <c r="L70" s="2"/>
      <c r="M70" s="2"/>
      <c r="N70" s="2"/>
      <c r="O70" s="2"/>
      <c r="P70" s="2"/>
      <c r="Q70"/>
      <c r="R70"/>
      <c r="S70"/>
      <c r="T70"/>
      <c r="U70"/>
      <c r="V70"/>
      <c r="W70"/>
    </row>
    <row r="71" spans="1:26" ht="20.100000000000001" customHeight="1" x14ac:dyDescent="0.25">
      <c r="A71"/>
      <c r="B71" s="2" t="s">
        <v>46</v>
      </c>
      <c r="C71" s="2"/>
      <c r="D71" s="2"/>
      <c r="E71" s="2"/>
      <c r="F71"/>
      <c r="G71"/>
      <c r="H71" t="s">
        <v>119</v>
      </c>
      <c r="I71" t="s">
        <v>120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6" ht="20.100000000000001" customHeight="1" x14ac:dyDescent="0.25">
      <c r="A72"/>
      <c r="B72" s="2" t="s">
        <v>47</v>
      </c>
      <c r="C72" s="2"/>
      <c r="D72" s="2"/>
      <c r="E72" s="2"/>
      <c r="F72"/>
      <c r="G72"/>
      <c r="H72" t="s">
        <v>121</v>
      </c>
      <c r="I72" t="s">
        <v>44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6" ht="20.100000000000001" customHeight="1" x14ac:dyDescent="0.25">
      <c r="A73"/>
      <c r="B73" t="s">
        <v>122</v>
      </c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6" ht="20.100000000000001" customHeight="1" x14ac:dyDescent="0.25">
      <c r="A74"/>
      <c r="B74" t="s">
        <v>2617</v>
      </c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6" ht="20.100000000000001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6" ht="20.100000000000001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6" ht="20.100000000000001" customHeight="1" x14ac:dyDescent="0.25">
      <c r="A77"/>
      <c r="B77" t="s">
        <v>84</v>
      </c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6" x14ac:dyDescent="0.25">
      <c r="A78"/>
      <c r="B78" t="s">
        <v>109</v>
      </c>
      <c r="C78" t="s">
        <v>110</v>
      </c>
      <c r="D78" t="s">
        <v>111</v>
      </c>
      <c r="E78"/>
      <c r="F78" t="s">
        <v>112</v>
      </c>
      <c r="G78" t="s">
        <v>113</v>
      </c>
      <c r="H78" t="s">
        <v>114</v>
      </c>
      <c r="I78" t="s">
        <v>115</v>
      </c>
      <c r="J78"/>
      <c r="K78"/>
      <c r="L78"/>
      <c r="M78"/>
      <c r="N78"/>
      <c r="O78"/>
      <c r="P78" t="s">
        <v>116</v>
      </c>
      <c r="Q78"/>
      <c r="R78"/>
      <c r="S78" t="s">
        <v>117</v>
      </c>
      <c r="T78"/>
      <c r="U78"/>
      <c r="V78" t="s">
        <v>118</v>
      </c>
      <c r="W78"/>
    </row>
    <row r="79" spans="1:26" x14ac:dyDescent="0.25">
      <c r="A79"/>
      <c r="B79"/>
      <c r="C79"/>
      <c r="D79" s="2" t="s">
        <v>85</v>
      </c>
      <c r="E79" s="2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x14ac:dyDescent="0.25">
      <c r="A80"/>
      <c r="B80"/>
      <c r="C80">
        <v>1</v>
      </c>
      <c r="D80" s="2" t="s">
        <v>86</v>
      </c>
      <c r="E80" s="2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6" ht="24.95" customHeight="1" x14ac:dyDescent="0.25">
      <c r="A81"/>
      <c r="B81"/>
      <c r="C81" t="s">
        <v>2618</v>
      </c>
      <c r="D81" s="2" t="s">
        <v>2619</v>
      </c>
      <c r="E81" s="2"/>
      <c r="F81" t="s">
        <v>218</v>
      </c>
      <c r="G81">
        <v>8</v>
      </c>
      <c r="H81">
        <v>0</v>
      </c>
      <c r="I81">
        <f t="shared" ref="I81:I93" si="0">ROUND(G81*(H81),2)</f>
        <v>0</v>
      </c>
      <c r="J81">
        <f t="shared" ref="J81:J93" si="1">ROUND(G81*(N81),2)</f>
        <v>0</v>
      </c>
      <c r="K81">
        <f t="shared" ref="K81:K93" si="2">ROUND(G81*(O81),2)</f>
        <v>0</v>
      </c>
      <c r="L81">
        <f t="shared" ref="L81:L93" si="3">ROUND(G81*(H81),2)</f>
        <v>0</v>
      </c>
      <c r="M81"/>
      <c r="N81">
        <v>0</v>
      </c>
      <c r="O81"/>
      <c r="P81"/>
      <c r="Q81"/>
      <c r="R81"/>
      <c r="S81">
        <f t="shared" ref="S81:S93" si="4">ROUND(G81*(P81),3)</f>
        <v>0</v>
      </c>
      <c r="T81"/>
      <c r="U81"/>
      <c r="V81"/>
      <c r="W81"/>
      <c r="Z81" s="1">
        <f t="shared" ref="Z81:Z93" si="5">0.058844*POWER(I81,0.952797)</f>
        <v>0</v>
      </c>
    </row>
    <row r="82" spans="1:26" ht="24.95" customHeight="1" x14ac:dyDescent="0.25">
      <c r="A82"/>
      <c r="B82"/>
      <c r="C82" t="s">
        <v>2620</v>
      </c>
      <c r="D82" s="2" t="s">
        <v>2621</v>
      </c>
      <c r="E82" s="2"/>
      <c r="F82" t="s">
        <v>218</v>
      </c>
      <c r="G82">
        <v>1</v>
      </c>
      <c r="H82">
        <v>0</v>
      </c>
      <c r="I82">
        <f t="shared" si="0"/>
        <v>0</v>
      </c>
      <c r="J82">
        <f t="shared" si="1"/>
        <v>0</v>
      </c>
      <c r="K82">
        <f t="shared" si="2"/>
        <v>0</v>
      </c>
      <c r="L82">
        <f t="shared" si="3"/>
        <v>0</v>
      </c>
      <c r="M82"/>
      <c r="N82">
        <v>0</v>
      </c>
      <c r="O82"/>
      <c r="P82"/>
      <c r="Q82"/>
      <c r="R82"/>
      <c r="S82">
        <f t="shared" si="4"/>
        <v>0</v>
      </c>
      <c r="T82"/>
      <c r="U82"/>
      <c r="V82"/>
      <c r="W82"/>
      <c r="Z82" s="1">
        <f t="shared" si="5"/>
        <v>0</v>
      </c>
    </row>
    <row r="83" spans="1:26" ht="24.95" customHeight="1" x14ac:dyDescent="0.25">
      <c r="A83"/>
      <c r="B83"/>
      <c r="C83" t="s">
        <v>2622</v>
      </c>
      <c r="D83" s="2" t="s">
        <v>2623</v>
      </c>
      <c r="E83" s="2"/>
      <c r="F83" t="s">
        <v>218</v>
      </c>
      <c r="G83">
        <v>20</v>
      </c>
      <c r="H83">
        <v>0</v>
      </c>
      <c r="I83">
        <f t="shared" si="0"/>
        <v>0</v>
      </c>
      <c r="J83">
        <f t="shared" si="1"/>
        <v>0</v>
      </c>
      <c r="K83">
        <f t="shared" si="2"/>
        <v>0</v>
      </c>
      <c r="L83">
        <f t="shared" si="3"/>
        <v>0</v>
      </c>
      <c r="M83"/>
      <c r="N83">
        <v>0</v>
      </c>
      <c r="O83"/>
      <c r="P83"/>
      <c r="Q83"/>
      <c r="R83"/>
      <c r="S83">
        <f t="shared" si="4"/>
        <v>0</v>
      </c>
      <c r="T83"/>
      <c r="U83"/>
      <c r="V83"/>
      <c r="W83"/>
      <c r="Z83" s="1">
        <f t="shared" si="5"/>
        <v>0</v>
      </c>
    </row>
    <row r="84" spans="1:26" ht="24.95" customHeight="1" x14ac:dyDescent="0.25">
      <c r="A84"/>
      <c r="B84"/>
      <c r="C84" t="s">
        <v>2622</v>
      </c>
      <c r="D84" s="2" t="s">
        <v>2624</v>
      </c>
      <c r="E84" s="2"/>
      <c r="F84" t="s">
        <v>218</v>
      </c>
      <c r="G84">
        <v>5</v>
      </c>
      <c r="H84">
        <v>0</v>
      </c>
      <c r="I84">
        <f t="shared" si="0"/>
        <v>0</v>
      </c>
      <c r="J84">
        <f t="shared" si="1"/>
        <v>0</v>
      </c>
      <c r="K84">
        <f t="shared" si="2"/>
        <v>0</v>
      </c>
      <c r="L84">
        <f t="shared" si="3"/>
        <v>0</v>
      </c>
      <c r="M84"/>
      <c r="N84">
        <v>0</v>
      </c>
      <c r="O84"/>
      <c r="P84"/>
      <c r="Q84"/>
      <c r="R84"/>
      <c r="S84">
        <f t="shared" si="4"/>
        <v>0</v>
      </c>
      <c r="T84"/>
      <c r="U84"/>
      <c r="V84"/>
      <c r="W84"/>
      <c r="Z84" s="1">
        <f t="shared" si="5"/>
        <v>0</v>
      </c>
    </row>
    <row r="85" spans="1:26" ht="24.95" customHeight="1" x14ac:dyDescent="0.25">
      <c r="A85"/>
      <c r="B85"/>
      <c r="C85" t="s">
        <v>2625</v>
      </c>
      <c r="D85" s="2" t="s">
        <v>2626</v>
      </c>
      <c r="E85" s="2"/>
      <c r="F85" t="s">
        <v>125</v>
      </c>
      <c r="G85">
        <v>2102</v>
      </c>
      <c r="H85">
        <v>0</v>
      </c>
      <c r="I85">
        <f t="shared" si="0"/>
        <v>0</v>
      </c>
      <c r="J85">
        <f t="shared" si="1"/>
        <v>0</v>
      </c>
      <c r="K85">
        <f t="shared" si="2"/>
        <v>0</v>
      </c>
      <c r="L85">
        <f t="shared" si="3"/>
        <v>0</v>
      </c>
      <c r="M85"/>
      <c r="N85">
        <v>0</v>
      </c>
      <c r="O85"/>
      <c r="P85"/>
      <c r="Q85"/>
      <c r="R85"/>
      <c r="S85">
        <f t="shared" si="4"/>
        <v>0</v>
      </c>
      <c r="T85"/>
      <c r="U85"/>
      <c r="V85"/>
      <c r="W85"/>
      <c r="Z85" s="1">
        <f t="shared" si="5"/>
        <v>0</v>
      </c>
    </row>
    <row r="86" spans="1:26" ht="24.95" customHeight="1" x14ac:dyDescent="0.25">
      <c r="A86"/>
      <c r="B86"/>
      <c r="C86" t="s">
        <v>2627</v>
      </c>
      <c r="D86" s="2" t="s">
        <v>2628</v>
      </c>
      <c r="E86" s="2"/>
      <c r="F86" t="s">
        <v>2035</v>
      </c>
      <c r="G86">
        <v>1</v>
      </c>
      <c r="H86">
        <v>0</v>
      </c>
      <c r="I86">
        <f t="shared" si="0"/>
        <v>0</v>
      </c>
      <c r="J86">
        <f t="shared" si="1"/>
        <v>0</v>
      </c>
      <c r="K86">
        <f t="shared" si="2"/>
        <v>0</v>
      </c>
      <c r="L86">
        <f t="shared" si="3"/>
        <v>0</v>
      </c>
      <c r="M86"/>
      <c r="N86">
        <v>0</v>
      </c>
      <c r="O86"/>
      <c r="P86"/>
      <c r="Q86"/>
      <c r="R86"/>
      <c r="S86">
        <f t="shared" si="4"/>
        <v>0</v>
      </c>
      <c r="T86"/>
      <c r="U86"/>
      <c r="V86"/>
      <c r="W86"/>
      <c r="Z86" s="1">
        <f t="shared" si="5"/>
        <v>0</v>
      </c>
    </row>
    <row r="87" spans="1:26" ht="24.95" customHeight="1" x14ac:dyDescent="0.25">
      <c r="A87"/>
      <c r="B87"/>
      <c r="C87" t="s">
        <v>2629</v>
      </c>
      <c r="D87" s="2" t="s">
        <v>2630</v>
      </c>
      <c r="E87" s="2"/>
      <c r="F87" t="s">
        <v>2035</v>
      </c>
      <c r="G87">
        <v>1</v>
      </c>
      <c r="H87">
        <v>0</v>
      </c>
      <c r="I87">
        <f t="shared" si="0"/>
        <v>0</v>
      </c>
      <c r="J87">
        <f t="shared" si="1"/>
        <v>0</v>
      </c>
      <c r="K87">
        <f t="shared" si="2"/>
        <v>0</v>
      </c>
      <c r="L87">
        <f t="shared" si="3"/>
        <v>0</v>
      </c>
      <c r="M87"/>
      <c r="N87">
        <v>0</v>
      </c>
      <c r="O87"/>
      <c r="P87"/>
      <c r="Q87"/>
      <c r="R87"/>
      <c r="S87">
        <f t="shared" si="4"/>
        <v>0</v>
      </c>
      <c r="T87"/>
      <c r="U87"/>
      <c r="V87"/>
      <c r="W87"/>
      <c r="Z87" s="1">
        <f t="shared" si="5"/>
        <v>0</v>
      </c>
    </row>
    <row r="88" spans="1:26" ht="24.95" customHeight="1" x14ac:dyDescent="0.25">
      <c r="A88"/>
      <c r="B88"/>
      <c r="C88" t="s">
        <v>2631</v>
      </c>
      <c r="D88" s="2" t="s">
        <v>2632</v>
      </c>
      <c r="E88" s="2"/>
      <c r="F88" t="s">
        <v>125</v>
      </c>
      <c r="G88">
        <v>2102</v>
      </c>
      <c r="H88">
        <v>0</v>
      </c>
      <c r="I88">
        <f t="shared" si="0"/>
        <v>0</v>
      </c>
      <c r="J88">
        <f t="shared" si="1"/>
        <v>0</v>
      </c>
      <c r="K88">
        <f t="shared" si="2"/>
        <v>0</v>
      </c>
      <c r="L88">
        <f t="shared" si="3"/>
        <v>0</v>
      </c>
      <c r="M88"/>
      <c r="N88">
        <v>0</v>
      </c>
      <c r="O88"/>
      <c r="P88"/>
      <c r="Q88"/>
      <c r="R88"/>
      <c r="S88">
        <f t="shared" si="4"/>
        <v>0</v>
      </c>
      <c r="T88"/>
      <c r="U88"/>
      <c r="V88"/>
      <c r="W88"/>
      <c r="Z88" s="1">
        <f t="shared" si="5"/>
        <v>0</v>
      </c>
    </row>
    <row r="89" spans="1:26" ht="24.95" customHeight="1" x14ac:dyDescent="0.25">
      <c r="A89"/>
      <c r="B89"/>
      <c r="C89" t="s">
        <v>2633</v>
      </c>
      <c r="D89" s="2" t="s">
        <v>2634</v>
      </c>
      <c r="E89" s="2"/>
      <c r="F89" t="s">
        <v>218</v>
      </c>
      <c r="G89">
        <v>2</v>
      </c>
      <c r="H89">
        <v>0</v>
      </c>
      <c r="I89">
        <f t="shared" si="0"/>
        <v>0</v>
      </c>
      <c r="J89">
        <f t="shared" si="1"/>
        <v>0</v>
      </c>
      <c r="K89">
        <f t="shared" si="2"/>
        <v>0</v>
      </c>
      <c r="L89">
        <f t="shared" si="3"/>
        <v>0</v>
      </c>
      <c r="M89"/>
      <c r="N89">
        <v>0</v>
      </c>
      <c r="O89"/>
      <c r="P89"/>
      <c r="Q89"/>
      <c r="R89"/>
      <c r="S89">
        <f t="shared" si="4"/>
        <v>0</v>
      </c>
      <c r="T89"/>
      <c r="U89"/>
      <c r="V89"/>
      <c r="W89"/>
      <c r="Z89" s="1">
        <f t="shared" si="5"/>
        <v>0</v>
      </c>
    </row>
    <row r="90" spans="1:26" ht="24.95" customHeight="1" x14ac:dyDescent="0.25">
      <c r="A90"/>
      <c r="B90"/>
      <c r="C90" t="s">
        <v>2635</v>
      </c>
      <c r="D90" s="2" t="s">
        <v>2636</v>
      </c>
      <c r="E90" s="2"/>
      <c r="F90" t="s">
        <v>218</v>
      </c>
      <c r="G90">
        <v>4</v>
      </c>
      <c r="H90">
        <v>0</v>
      </c>
      <c r="I90">
        <f t="shared" si="0"/>
        <v>0</v>
      </c>
      <c r="J90">
        <f t="shared" si="1"/>
        <v>0</v>
      </c>
      <c r="K90">
        <f t="shared" si="2"/>
        <v>0</v>
      </c>
      <c r="L90">
        <f t="shared" si="3"/>
        <v>0</v>
      </c>
      <c r="M90"/>
      <c r="N90">
        <v>0</v>
      </c>
      <c r="O90"/>
      <c r="P90"/>
      <c r="Q90"/>
      <c r="R90"/>
      <c r="S90">
        <f t="shared" si="4"/>
        <v>0</v>
      </c>
      <c r="T90"/>
      <c r="U90"/>
      <c r="V90"/>
      <c r="W90"/>
      <c r="Z90" s="1">
        <f t="shared" si="5"/>
        <v>0</v>
      </c>
    </row>
    <row r="91" spans="1:26" ht="24.95" customHeight="1" x14ac:dyDescent="0.25">
      <c r="A91"/>
      <c r="B91"/>
      <c r="C91" t="s">
        <v>2637</v>
      </c>
      <c r="D91" s="2" t="s">
        <v>2638</v>
      </c>
      <c r="E91" s="2"/>
      <c r="F91" t="s">
        <v>125</v>
      </c>
      <c r="G91">
        <v>2102</v>
      </c>
      <c r="H91">
        <v>0</v>
      </c>
      <c r="I91">
        <f t="shared" si="0"/>
        <v>0</v>
      </c>
      <c r="J91">
        <f t="shared" si="1"/>
        <v>0</v>
      </c>
      <c r="K91">
        <f t="shared" si="2"/>
        <v>0</v>
      </c>
      <c r="L91">
        <f t="shared" si="3"/>
        <v>0</v>
      </c>
      <c r="M91"/>
      <c r="N91">
        <v>0</v>
      </c>
      <c r="O91"/>
      <c r="P91"/>
      <c r="Q91"/>
      <c r="R91"/>
      <c r="S91">
        <f t="shared" si="4"/>
        <v>0</v>
      </c>
      <c r="T91"/>
      <c r="U91"/>
      <c r="V91"/>
      <c r="W91"/>
      <c r="Z91" s="1">
        <f t="shared" si="5"/>
        <v>0</v>
      </c>
    </row>
    <row r="92" spans="1:26" ht="24.95" customHeight="1" x14ac:dyDescent="0.25">
      <c r="A92"/>
      <c r="B92"/>
      <c r="C92" t="s">
        <v>2639</v>
      </c>
      <c r="D92" s="2" t="s">
        <v>2640</v>
      </c>
      <c r="E92" s="2"/>
      <c r="F92" t="s">
        <v>125</v>
      </c>
      <c r="G92">
        <v>2102</v>
      </c>
      <c r="H92">
        <v>0</v>
      </c>
      <c r="I92">
        <f t="shared" si="0"/>
        <v>0</v>
      </c>
      <c r="J92">
        <f t="shared" si="1"/>
        <v>0</v>
      </c>
      <c r="K92">
        <f t="shared" si="2"/>
        <v>0</v>
      </c>
      <c r="L92">
        <f t="shared" si="3"/>
        <v>0</v>
      </c>
      <c r="M92"/>
      <c r="N92">
        <v>0</v>
      </c>
      <c r="O92"/>
      <c r="P92"/>
      <c r="Q92"/>
      <c r="R92"/>
      <c r="S92">
        <f t="shared" si="4"/>
        <v>0</v>
      </c>
      <c r="T92"/>
      <c r="U92"/>
      <c r="V92"/>
      <c r="W92"/>
      <c r="Z92" s="1">
        <f t="shared" si="5"/>
        <v>0</v>
      </c>
    </row>
    <row r="93" spans="1:26" ht="24.95" customHeight="1" x14ac:dyDescent="0.25">
      <c r="A93"/>
      <c r="B93"/>
      <c r="C93" t="s">
        <v>2641</v>
      </c>
      <c r="D93" s="2" t="s">
        <v>2642</v>
      </c>
      <c r="E93" s="2"/>
      <c r="F93" t="s">
        <v>125</v>
      </c>
      <c r="G93">
        <v>2102</v>
      </c>
      <c r="H93">
        <v>0</v>
      </c>
      <c r="I93">
        <f t="shared" si="0"/>
        <v>0</v>
      </c>
      <c r="J93">
        <f t="shared" si="1"/>
        <v>0</v>
      </c>
      <c r="K93">
        <f t="shared" si="2"/>
        <v>0</v>
      </c>
      <c r="L93">
        <f t="shared" si="3"/>
        <v>0</v>
      </c>
      <c r="M93"/>
      <c r="N93">
        <v>0</v>
      </c>
      <c r="O93"/>
      <c r="P93"/>
      <c r="Q93"/>
      <c r="R93"/>
      <c r="S93">
        <f t="shared" si="4"/>
        <v>0</v>
      </c>
      <c r="T93"/>
      <c r="U93"/>
      <c r="V93"/>
      <c r="W93"/>
      <c r="Z93" s="1">
        <f t="shared" si="5"/>
        <v>0</v>
      </c>
    </row>
    <row r="94" spans="1:26" x14ac:dyDescent="0.25">
      <c r="A94"/>
      <c r="B94"/>
      <c r="C94">
        <v>1</v>
      </c>
      <c r="D94" s="2" t="s">
        <v>86</v>
      </c>
      <c r="E94" s="2"/>
      <c r="F94"/>
      <c r="G94"/>
      <c r="H94"/>
      <c r="I94">
        <f>ROUND((SUM(I80:I93))/1,2)</f>
        <v>0</v>
      </c>
      <c r="J94"/>
      <c r="K94"/>
      <c r="L94">
        <f>ROUND((SUM(L80:L93))/1,2)</f>
        <v>0</v>
      </c>
      <c r="M94">
        <f>ROUND((SUM(M80:M93))/1,2)</f>
        <v>0</v>
      </c>
      <c r="N94"/>
      <c r="O94"/>
      <c r="P94"/>
      <c r="Q94"/>
      <c r="R94"/>
      <c r="S94">
        <f>ROUND((SUM(S80:S93))/1,2)</f>
        <v>0</v>
      </c>
      <c r="T94"/>
      <c r="U94"/>
      <c r="V94">
        <f>ROUND((SUM(V80:V93))/1,2)</f>
        <v>0</v>
      </c>
      <c r="W94"/>
      <c r="X94"/>
      <c r="Y94"/>
      <c r="Z94"/>
    </row>
    <row r="95" spans="1:26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spans="1:26" x14ac:dyDescent="0.25">
      <c r="A96"/>
      <c r="B96"/>
      <c r="C96">
        <v>2</v>
      </c>
      <c r="D96" s="2" t="s">
        <v>87</v>
      </c>
      <c r="E96" s="2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1:26" ht="24.95" customHeight="1" x14ac:dyDescent="0.25">
      <c r="A97"/>
      <c r="B97"/>
      <c r="C97" t="s">
        <v>2643</v>
      </c>
      <c r="D97" s="2" t="s">
        <v>2644</v>
      </c>
      <c r="E97" s="2"/>
      <c r="F97" t="s">
        <v>128</v>
      </c>
      <c r="G97">
        <v>2524</v>
      </c>
      <c r="H97">
        <v>0</v>
      </c>
      <c r="I97">
        <f t="shared" ref="I97:I116" si="6">ROUND(G97*(H97),2)</f>
        <v>0</v>
      </c>
      <c r="J97">
        <f t="shared" ref="J97:J116" si="7">ROUND(G97*(N97),2)</f>
        <v>0</v>
      </c>
      <c r="K97">
        <f t="shared" ref="K97:K116" si="8">ROUND(G97*(O97),2)</f>
        <v>0</v>
      </c>
      <c r="L97">
        <f t="shared" ref="L97:L116" si="9">ROUND(G97*(H97),2)</f>
        <v>0</v>
      </c>
      <c r="M97"/>
      <c r="N97">
        <v>0</v>
      </c>
      <c r="O97"/>
      <c r="P97"/>
      <c r="Q97"/>
      <c r="R97"/>
      <c r="S97">
        <f t="shared" ref="S97:S116" si="10">ROUND(G97*(P97),3)</f>
        <v>0</v>
      </c>
      <c r="T97"/>
      <c r="U97"/>
      <c r="V97"/>
      <c r="W97"/>
      <c r="Z97" s="1">
        <f t="shared" ref="Z97:Z116" si="11">0.058844*POWER(I97,0.952797)</f>
        <v>0</v>
      </c>
    </row>
    <row r="98" spans="1:26" ht="24.95" customHeight="1" x14ac:dyDescent="0.25">
      <c r="A98"/>
      <c r="B98"/>
      <c r="C98" t="s">
        <v>2645</v>
      </c>
      <c r="D98" s="2" t="s">
        <v>2646</v>
      </c>
      <c r="E98" s="2"/>
      <c r="F98" t="s">
        <v>218</v>
      </c>
      <c r="G98">
        <v>25</v>
      </c>
      <c r="H98">
        <v>0</v>
      </c>
      <c r="I98">
        <f t="shared" si="6"/>
        <v>0</v>
      </c>
      <c r="J98">
        <f t="shared" si="7"/>
        <v>0</v>
      </c>
      <c r="K98">
        <f t="shared" si="8"/>
        <v>0</v>
      </c>
      <c r="L98">
        <f t="shared" si="9"/>
        <v>0</v>
      </c>
      <c r="M98"/>
      <c r="N98">
        <v>0</v>
      </c>
      <c r="O98"/>
      <c r="P98"/>
      <c r="Q98"/>
      <c r="R98"/>
      <c r="S98">
        <f t="shared" si="10"/>
        <v>0</v>
      </c>
      <c r="T98"/>
      <c r="U98"/>
      <c r="V98"/>
      <c r="W98"/>
      <c r="Z98" s="1">
        <f t="shared" si="11"/>
        <v>0</v>
      </c>
    </row>
    <row r="99" spans="1:26" ht="24.95" customHeight="1" x14ac:dyDescent="0.25">
      <c r="A99"/>
      <c r="B99"/>
      <c r="C99" t="s">
        <v>2647</v>
      </c>
      <c r="D99" s="2" t="s">
        <v>2648</v>
      </c>
      <c r="E99" s="2"/>
      <c r="F99" t="s">
        <v>218</v>
      </c>
      <c r="G99">
        <v>11</v>
      </c>
      <c r="H99">
        <v>0</v>
      </c>
      <c r="I99">
        <f t="shared" si="6"/>
        <v>0</v>
      </c>
      <c r="J99">
        <f t="shared" si="7"/>
        <v>0</v>
      </c>
      <c r="K99">
        <f t="shared" si="8"/>
        <v>0</v>
      </c>
      <c r="L99">
        <f t="shared" si="9"/>
        <v>0</v>
      </c>
      <c r="M99"/>
      <c r="N99">
        <v>0</v>
      </c>
      <c r="O99"/>
      <c r="P99"/>
      <c r="Q99"/>
      <c r="R99"/>
      <c r="S99">
        <f t="shared" si="10"/>
        <v>0</v>
      </c>
      <c r="T99"/>
      <c r="U99"/>
      <c r="V99"/>
      <c r="W99"/>
      <c r="Z99" s="1">
        <f t="shared" si="11"/>
        <v>0</v>
      </c>
    </row>
    <row r="100" spans="1:26" ht="24.95" customHeight="1" x14ac:dyDescent="0.25">
      <c r="A100"/>
      <c r="B100"/>
      <c r="C100" t="s">
        <v>2649</v>
      </c>
      <c r="D100" s="2" t="s">
        <v>2650</v>
      </c>
      <c r="E100" s="2"/>
      <c r="F100" t="s">
        <v>125</v>
      </c>
      <c r="G100">
        <v>422</v>
      </c>
      <c r="H100">
        <v>0</v>
      </c>
      <c r="I100">
        <f t="shared" si="6"/>
        <v>0</v>
      </c>
      <c r="J100">
        <f t="shared" si="7"/>
        <v>0</v>
      </c>
      <c r="K100">
        <f t="shared" si="8"/>
        <v>0</v>
      </c>
      <c r="L100">
        <f t="shared" si="9"/>
        <v>0</v>
      </c>
      <c r="M100"/>
      <c r="N100">
        <v>0</v>
      </c>
      <c r="O100"/>
      <c r="P100"/>
      <c r="Q100"/>
      <c r="R100"/>
      <c r="S100">
        <f t="shared" si="10"/>
        <v>0</v>
      </c>
      <c r="T100"/>
      <c r="U100"/>
      <c r="V100"/>
      <c r="W100"/>
      <c r="Z100" s="1">
        <f t="shared" si="11"/>
        <v>0</v>
      </c>
    </row>
    <row r="101" spans="1:26" ht="24.95" customHeight="1" x14ac:dyDescent="0.25">
      <c r="A101"/>
      <c r="B101"/>
      <c r="C101" t="s">
        <v>2651</v>
      </c>
      <c r="D101" s="2" t="s">
        <v>2652</v>
      </c>
      <c r="E101" s="2"/>
      <c r="F101" t="s">
        <v>125</v>
      </c>
      <c r="G101">
        <v>422</v>
      </c>
      <c r="H101">
        <v>0</v>
      </c>
      <c r="I101">
        <f t="shared" si="6"/>
        <v>0</v>
      </c>
      <c r="J101">
        <f t="shared" si="7"/>
        <v>0</v>
      </c>
      <c r="K101">
        <f t="shared" si="8"/>
        <v>0</v>
      </c>
      <c r="L101">
        <f t="shared" si="9"/>
        <v>0</v>
      </c>
      <c r="M101"/>
      <c r="N101">
        <v>0</v>
      </c>
      <c r="O101"/>
      <c r="P101"/>
      <c r="Q101"/>
      <c r="R101"/>
      <c r="S101">
        <f t="shared" si="10"/>
        <v>0</v>
      </c>
      <c r="T101"/>
      <c r="U101"/>
      <c r="V101"/>
      <c r="W101"/>
      <c r="Z101" s="1">
        <f t="shared" si="11"/>
        <v>0</v>
      </c>
    </row>
    <row r="102" spans="1:26" ht="24.95" customHeight="1" x14ac:dyDescent="0.25">
      <c r="A102"/>
      <c r="B102"/>
      <c r="C102" t="s">
        <v>2653</v>
      </c>
      <c r="D102" s="2" t="s">
        <v>2654</v>
      </c>
      <c r="E102" s="2"/>
      <c r="F102" t="s">
        <v>2035</v>
      </c>
      <c r="G102">
        <v>1</v>
      </c>
      <c r="H102">
        <v>0</v>
      </c>
      <c r="I102">
        <f t="shared" si="6"/>
        <v>0</v>
      </c>
      <c r="J102">
        <f t="shared" si="7"/>
        <v>0</v>
      </c>
      <c r="K102">
        <f t="shared" si="8"/>
        <v>0</v>
      </c>
      <c r="L102">
        <f t="shared" si="9"/>
        <v>0</v>
      </c>
      <c r="M102"/>
      <c r="N102">
        <v>0</v>
      </c>
      <c r="O102"/>
      <c r="P102"/>
      <c r="Q102"/>
      <c r="R102"/>
      <c r="S102">
        <f t="shared" si="10"/>
        <v>0</v>
      </c>
      <c r="T102"/>
      <c r="U102"/>
      <c r="V102"/>
      <c r="W102"/>
      <c r="Z102" s="1">
        <f t="shared" si="11"/>
        <v>0</v>
      </c>
    </row>
    <row r="103" spans="1:26" ht="24.95" customHeight="1" x14ac:dyDescent="0.25">
      <c r="A103"/>
      <c r="B103"/>
      <c r="C103" t="s">
        <v>2655</v>
      </c>
      <c r="D103" s="2" t="s">
        <v>2656</v>
      </c>
      <c r="E103" s="2"/>
      <c r="F103" t="s">
        <v>2035</v>
      </c>
      <c r="G103">
        <v>2</v>
      </c>
      <c r="H103">
        <v>0</v>
      </c>
      <c r="I103">
        <f t="shared" si="6"/>
        <v>0</v>
      </c>
      <c r="J103">
        <f t="shared" si="7"/>
        <v>0</v>
      </c>
      <c r="K103">
        <f t="shared" si="8"/>
        <v>0</v>
      </c>
      <c r="L103">
        <f t="shared" si="9"/>
        <v>0</v>
      </c>
      <c r="M103"/>
      <c r="N103">
        <v>0</v>
      </c>
      <c r="O103"/>
      <c r="P103"/>
      <c r="Q103"/>
      <c r="R103"/>
      <c r="S103">
        <f t="shared" si="10"/>
        <v>0</v>
      </c>
      <c r="T103"/>
      <c r="U103"/>
      <c r="V103"/>
      <c r="W103"/>
      <c r="Z103" s="1">
        <f t="shared" si="11"/>
        <v>0</v>
      </c>
    </row>
    <row r="104" spans="1:26" ht="24.95" customHeight="1" x14ac:dyDescent="0.25">
      <c r="A104"/>
      <c r="B104"/>
      <c r="C104" t="s">
        <v>2657</v>
      </c>
      <c r="D104" s="2" t="s">
        <v>2658</v>
      </c>
      <c r="E104" s="2"/>
      <c r="F104" t="s">
        <v>2035</v>
      </c>
      <c r="G104">
        <v>1</v>
      </c>
      <c r="H104">
        <v>0</v>
      </c>
      <c r="I104">
        <f t="shared" si="6"/>
        <v>0</v>
      </c>
      <c r="J104">
        <f t="shared" si="7"/>
        <v>0</v>
      </c>
      <c r="K104">
        <f t="shared" si="8"/>
        <v>0</v>
      </c>
      <c r="L104">
        <f t="shared" si="9"/>
        <v>0</v>
      </c>
      <c r="M104"/>
      <c r="N104">
        <v>0</v>
      </c>
      <c r="O104"/>
      <c r="P104"/>
      <c r="Q104"/>
      <c r="R104"/>
      <c r="S104">
        <f t="shared" si="10"/>
        <v>0</v>
      </c>
      <c r="T104"/>
      <c r="U104"/>
      <c r="V104"/>
      <c r="W104"/>
      <c r="Z104" s="1">
        <f t="shared" si="11"/>
        <v>0</v>
      </c>
    </row>
    <row r="105" spans="1:26" ht="24.95" customHeight="1" x14ac:dyDescent="0.25">
      <c r="A105"/>
      <c r="B105"/>
      <c r="C105" t="s">
        <v>2659</v>
      </c>
      <c r="D105" s="2" t="s">
        <v>2660</v>
      </c>
      <c r="E105" s="2"/>
      <c r="F105" t="s">
        <v>125</v>
      </c>
      <c r="G105">
        <v>422</v>
      </c>
      <c r="H105">
        <v>0</v>
      </c>
      <c r="I105">
        <f t="shared" si="6"/>
        <v>0</v>
      </c>
      <c r="J105">
        <f t="shared" si="7"/>
        <v>0</v>
      </c>
      <c r="K105">
        <f t="shared" si="8"/>
        <v>0</v>
      </c>
      <c r="L105">
        <f t="shared" si="9"/>
        <v>0</v>
      </c>
      <c r="M105"/>
      <c r="N105">
        <v>0</v>
      </c>
      <c r="O105"/>
      <c r="P105"/>
      <c r="Q105"/>
      <c r="R105"/>
      <c r="S105">
        <f t="shared" si="10"/>
        <v>0</v>
      </c>
      <c r="T105"/>
      <c r="U105"/>
      <c r="V105"/>
      <c r="W105"/>
      <c r="Z105" s="1">
        <f t="shared" si="11"/>
        <v>0</v>
      </c>
    </row>
    <row r="106" spans="1:26" ht="24.95" customHeight="1" x14ac:dyDescent="0.25">
      <c r="A106"/>
      <c r="B106"/>
      <c r="C106" t="s">
        <v>2661</v>
      </c>
      <c r="D106" s="2" t="s">
        <v>2662</v>
      </c>
      <c r="E106" s="2"/>
      <c r="F106" t="s">
        <v>218</v>
      </c>
      <c r="G106">
        <v>1266</v>
      </c>
      <c r="H106">
        <v>0</v>
      </c>
      <c r="I106">
        <f t="shared" si="6"/>
        <v>0</v>
      </c>
      <c r="J106">
        <f t="shared" si="7"/>
        <v>0</v>
      </c>
      <c r="K106">
        <f t="shared" si="8"/>
        <v>0</v>
      </c>
      <c r="L106">
        <f t="shared" si="9"/>
        <v>0</v>
      </c>
      <c r="M106"/>
      <c r="N106">
        <v>0</v>
      </c>
      <c r="O106"/>
      <c r="P106"/>
      <c r="Q106"/>
      <c r="R106"/>
      <c r="S106">
        <f t="shared" si="10"/>
        <v>0</v>
      </c>
      <c r="T106"/>
      <c r="U106"/>
      <c r="V106"/>
      <c r="W106"/>
      <c r="Z106" s="1">
        <f t="shared" si="11"/>
        <v>0</v>
      </c>
    </row>
    <row r="107" spans="1:26" ht="24.95" customHeight="1" x14ac:dyDescent="0.25">
      <c r="A107"/>
      <c r="B107"/>
      <c r="C107" t="s">
        <v>2663</v>
      </c>
      <c r="D107" s="2" t="s">
        <v>2664</v>
      </c>
      <c r="E107" s="2"/>
      <c r="F107" t="s">
        <v>218</v>
      </c>
      <c r="G107">
        <v>11</v>
      </c>
      <c r="H107">
        <v>0</v>
      </c>
      <c r="I107">
        <f t="shared" si="6"/>
        <v>0</v>
      </c>
      <c r="J107">
        <f t="shared" si="7"/>
        <v>0</v>
      </c>
      <c r="K107">
        <f t="shared" si="8"/>
        <v>0</v>
      </c>
      <c r="L107">
        <f t="shared" si="9"/>
        <v>0</v>
      </c>
      <c r="M107"/>
      <c r="N107">
        <v>0</v>
      </c>
      <c r="O107"/>
      <c r="P107"/>
      <c r="Q107"/>
      <c r="R107"/>
      <c r="S107">
        <f t="shared" si="10"/>
        <v>0</v>
      </c>
      <c r="T107"/>
      <c r="U107"/>
      <c r="V107"/>
      <c r="W107"/>
      <c r="Z107" s="1">
        <f t="shared" si="11"/>
        <v>0</v>
      </c>
    </row>
    <row r="108" spans="1:26" ht="24.95" customHeight="1" x14ac:dyDescent="0.25">
      <c r="A108"/>
      <c r="B108"/>
      <c r="C108" t="s">
        <v>2665</v>
      </c>
      <c r="D108" s="2" t="s">
        <v>2666</v>
      </c>
      <c r="E108" s="2"/>
      <c r="F108" t="s">
        <v>2035</v>
      </c>
      <c r="G108">
        <v>1</v>
      </c>
      <c r="H108">
        <v>0</v>
      </c>
      <c r="I108">
        <f t="shared" si="6"/>
        <v>0</v>
      </c>
      <c r="J108">
        <f t="shared" si="7"/>
        <v>0</v>
      </c>
      <c r="K108">
        <f t="shared" si="8"/>
        <v>0</v>
      </c>
      <c r="L108">
        <f t="shared" si="9"/>
        <v>0</v>
      </c>
      <c r="M108"/>
      <c r="N108">
        <v>0</v>
      </c>
      <c r="O108"/>
      <c r="P108"/>
      <c r="Q108"/>
      <c r="R108"/>
      <c r="S108">
        <f t="shared" si="10"/>
        <v>0</v>
      </c>
      <c r="T108"/>
      <c r="U108"/>
      <c r="V108"/>
      <c r="W108"/>
      <c r="Z108" s="1">
        <f t="shared" si="11"/>
        <v>0</v>
      </c>
    </row>
    <row r="109" spans="1:26" ht="24.95" customHeight="1" x14ac:dyDescent="0.25">
      <c r="A109"/>
      <c r="B109"/>
      <c r="C109" t="s">
        <v>1331</v>
      </c>
      <c r="D109" s="2" t="s">
        <v>2667</v>
      </c>
      <c r="E109" s="2"/>
      <c r="F109" t="s">
        <v>218</v>
      </c>
      <c r="G109">
        <v>281</v>
      </c>
      <c r="H109">
        <v>0</v>
      </c>
      <c r="I109">
        <f t="shared" si="6"/>
        <v>0</v>
      </c>
      <c r="J109">
        <f t="shared" si="7"/>
        <v>0</v>
      </c>
      <c r="K109">
        <f t="shared" si="8"/>
        <v>0</v>
      </c>
      <c r="L109">
        <f t="shared" si="9"/>
        <v>0</v>
      </c>
      <c r="M109"/>
      <c r="N109">
        <v>0</v>
      </c>
      <c r="O109"/>
      <c r="P109"/>
      <c r="Q109"/>
      <c r="R109"/>
      <c r="S109">
        <f t="shared" si="10"/>
        <v>0</v>
      </c>
      <c r="T109"/>
      <c r="U109"/>
      <c r="V109"/>
      <c r="W109"/>
      <c r="Z109" s="1">
        <f t="shared" si="11"/>
        <v>0</v>
      </c>
    </row>
    <row r="110" spans="1:26" ht="24.95" customHeight="1" x14ac:dyDescent="0.25">
      <c r="A110"/>
      <c r="B110"/>
      <c r="C110" t="s">
        <v>2668</v>
      </c>
      <c r="D110" s="2" t="s">
        <v>2669</v>
      </c>
      <c r="E110" s="2"/>
      <c r="F110" t="s">
        <v>125</v>
      </c>
      <c r="G110">
        <v>2524</v>
      </c>
      <c r="H110">
        <v>0</v>
      </c>
      <c r="I110">
        <f t="shared" si="6"/>
        <v>0</v>
      </c>
      <c r="J110">
        <f t="shared" si="7"/>
        <v>0</v>
      </c>
      <c r="K110">
        <f t="shared" si="8"/>
        <v>0</v>
      </c>
      <c r="L110">
        <f t="shared" si="9"/>
        <v>0</v>
      </c>
      <c r="M110"/>
      <c r="N110">
        <v>0</v>
      </c>
      <c r="O110"/>
      <c r="P110"/>
      <c r="Q110"/>
      <c r="R110"/>
      <c r="S110">
        <f t="shared" si="10"/>
        <v>0</v>
      </c>
      <c r="T110"/>
      <c r="U110"/>
      <c r="V110"/>
      <c r="W110"/>
      <c r="Z110" s="1">
        <f t="shared" si="11"/>
        <v>0</v>
      </c>
    </row>
    <row r="111" spans="1:26" ht="24.95" customHeight="1" x14ac:dyDescent="0.25">
      <c r="A111"/>
      <c r="B111"/>
      <c r="C111" t="s">
        <v>2670</v>
      </c>
      <c r="D111" s="2" t="s">
        <v>2671</v>
      </c>
      <c r="E111" s="2"/>
      <c r="F111" t="s">
        <v>125</v>
      </c>
      <c r="G111">
        <v>2524</v>
      </c>
      <c r="H111">
        <v>0</v>
      </c>
      <c r="I111">
        <f t="shared" si="6"/>
        <v>0</v>
      </c>
      <c r="J111">
        <f t="shared" si="7"/>
        <v>0</v>
      </c>
      <c r="K111">
        <f t="shared" si="8"/>
        <v>0</v>
      </c>
      <c r="L111">
        <f t="shared" si="9"/>
        <v>0</v>
      </c>
      <c r="M111"/>
      <c r="N111">
        <v>0</v>
      </c>
      <c r="O111"/>
      <c r="P111"/>
      <c r="Q111"/>
      <c r="R111"/>
      <c r="S111">
        <f t="shared" si="10"/>
        <v>0</v>
      </c>
      <c r="T111"/>
      <c r="U111"/>
      <c r="V111"/>
      <c r="W111"/>
      <c r="Z111" s="1">
        <f t="shared" si="11"/>
        <v>0</v>
      </c>
    </row>
    <row r="112" spans="1:26" ht="35.1" customHeight="1" x14ac:dyDescent="0.25">
      <c r="A112"/>
      <c r="B112"/>
      <c r="C112" t="s">
        <v>2672</v>
      </c>
      <c r="D112" s="2" t="s">
        <v>2673</v>
      </c>
      <c r="E112" s="2"/>
      <c r="F112" t="s">
        <v>218</v>
      </c>
      <c r="G112">
        <v>20</v>
      </c>
      <c r="H112">
        <v>0</v>
      </c>
      <c r="I112">
        <f t="shared" si="6"/>
        <v>0</v>
      </c>
      <c r="J112">
        <f t="shared" si="7"/>
        <v>0</v>
      </c>
      <c r="K112">
        <f t="shared" si="8"/>
        <v>0</v>
      </c>
      <c r="L112">
        <f t="shared" si="9"/>
        <v>0</v>
      </c>
      <c r="M112"/>
      <c r="N112">
        <v>0</v>
      </c>
      <c r="O112"/>
      <c r="P112"/>
      <c r="Q112"/>
      <c r="R112"/>
      <c r="S112">
        <f t="shared" si="10"/>
        <v>0</v>
      </c>
      <c r="T112"/>
      <c r="U112"/>
      <c r="V112"/>
      <c r="W112"/>
      <c r="Z112" s="1">
        <f t="shared" si="11"/>
        <v>0</v>
      </c>
    </row>
    <row r="113" spans="1:26" ht="35.1" customHeight="1" x14ac:dyDescent="0.25">
      <c r="A113"/>
      <c r="B113"/>
      <c r="C113" t="s">
        <v>2674</v>
      </c>
      <c r="D113" s="2" t="s">
        <v>2675</v>
      </c>
      <c r="E113" s="2"/>
      <c r="F113" t="s">
        <v>218</v>
      </c>
      <c r="G113">
        <v>5</v>
      </c>
      <c r="H113">
        <v>0</v>
      </c>
      <c r="I113">
        <f t="shared" si="6"/>
        <v>0</v>
      </c>
      <c r="J113">
        <f t="shared" si="7"/>
        <v>0</v>
      </c>
      <c r="K113">
        <f t="shared" si="8"/>
        <v>0</v>
      </c>
      <c r="L113">
        <f t="shared" si="9"/>
        <v>0</v>
      </c>
      <c r="M113"/>
      <c r="N113">
        <v>0</v>
      </c>
      <c r="O113"/>
      <c r="P113"/>
      <c r="Q113"/>
      <c r="R113"/>
      <c r="S113">
        <f t="shared" si="10"/>
        <v>0</v>
      </c>
      <c r="T113"/>
      <c r="U113"/>
      <c r="V113"/>
      <c r="W113"/>
      <c r="Z113" s="1">
        <f t="shared" si="11"/>
        <v>0</v>
      </c>
    </row>
    <row r="114" spans="1:26" ht="24.95" customHeight="1" x14ac:dyDescent="0.25">
      <c r="A114"/>
      <c r="B114"/>
      <c r="C114" t="s">
        <v>2676</v>
      </c>
      <c r="D114" s="2" t="s">
        <v>2677</v>
      </c>
      <c r="E114" s="2"/>
      <c r="F114" t="s">
        <v>218</v>
      </c>
      <c r="G114">
        <v>20</v>
      </c>
      <c r="H114">
        <v>0</v>
      </c>
      <c r="I114">
        <f t="shared" si="6"/>
        <v>0</v>
      </c>
      <c r="J114">
        <f t="shared" si="7"/>
        <v>0</v>
      </c>
      <c r="K114">
        <f t="shared" si="8"/>
        <v>0</v>
      </c>
      <c r="L114">
        <f t="shared" si="9"/>
        <v>0</v>
      </c>
      <c r="M114"/>
      <c r="N114">
        <v>0</v>
      </c>
      <c r="O114"/>
      <c r="P114"/>
      <c r="Q114"/>
      <c r="R114"/>
      <c r="S114">
        <f t="shared" si="10"/>
        <v>0</v>
      </c>
      <c r="T114"/>
      <c r="U114"/>
      <c r="V114"/>
      <c r="W114"/>
      <c r="Z114" s="1">
        <f t="shared" si="11"/>
        <v>0</v>
      </c>
    </row>
    <row r="115" spans="1:26" ht="24.95" customHeight="1" x14ac:dyDescent="0.25">
      <c r="A115"/>
      <c r="B115"/>
      <c r="C115" t="s">
        <v>2678</v>
      </c>
      <c r="D115" s="2" t="s">
        <v>2679</v>
      </c>
      <c r="E115" s="2"/>
      <c r="F115" t="s">
        <v>218</v>
      </c>
      <c r="G115">
        <v>5</v>
      </c>
      <c r="H115">
        <v>0</v>
      </c>
      <c r="I115">
        <f t="shared" si="6"/>
        <v>0</v>
      </c>
      <c r="J115">
        <f t="shared" si="7"/>
        <v>0</v>
      </c>
      <c r="K115">
        <f t="shared" si="8"/>
        <v>0</v>
      </c>
      <c r="L115">
        <f t="shared" si="9"/>
        <v>0</v>
      </c>
      <c r="M115"/>
      <c r="N115">
        <v>0</v>
      </c>
      <c r="O115"/>
      <c r="P115"/>
      <c r="Q115"/>
      <c r="R115"/>
      <c r="S115">
        <f t="shared" si="10"/>
        <v>0</v>
      </c>
      <c r="T115"/>
      <c r="U115"/>
      <c r="V115"/>
      <c r="W115"/>
      <c r="Z115" s="1">
        <f t="shared" si="11"/>
        <v>0</v>
      </c>
    </row>
    <row r="116" spans="1:26" ht="24.95" customHeight="1" x14ac:dyDescent="0.25">
      <c r="A116"/>
      <c r="B116"/>
      <c r="C116" t="s">
        <v>237</v>
      </c>
      <c r="D116" s="2" t="s">
        <v>2680</v>
      </c>
      <c r="E116" s="2"/>
      <c r="F116" t="s">
        <v>218</v>
      </c>
      <c r="G116">
        <v>50</v>
      </c>
      <c r="H116">
        <v>0</v>
      </c>
      <c r="I116">
        <f t="shared" si="6"/>
        <v>0</v>
      </c>
      <c r="J116">
        <f t="shared" si="7"/>
        <v>0</v>
      </c>
      <c r="K116">
        <f t="shared" si="8"/>
        <v>0</v>
      </c>
      <c r="L116">
        <f t="shared" si="9"/>
        <v>0</v>
      </c>
      <c r="M116"/>
      <c r="N116">
        <v>0</v>
      </c>
      <c r="O116"/>
      <c r="P116"/>
      <c r="Q116"/>
      <c r="R116"/>
      <c r="S116">
        <f t="shared" si="10"/>
        <v>0</v>
      </c>
      <c r="T116"/>
      <c r="U116"/>
      <c r="V116"/>
      <c r="W116"/>
      <c r="Z116" s="1">
        <f t="shared" si="11"/>
        <v>0</v>
      </c>
    </row>
    <row r="117" spans="1:26" x14ac:dyDescent="0.25">
      <c r="A117"/>
      <c r="B117"/>
      <c r="C117">
        <v>2</v>
      </c>
      <c r="D117" s="2" t="s">
        <v>87</v>
      </c>
      <c r="E117" s="2"/>
      <c r="F117"/>
      <c r="G117"/>
      <c r="H117"/>
      <c r="I117">
        <f>ROUND((SUM(I96:I116))/1,2)</f>
        <v>0</v>
      </c>
      <c r="J117"/>
      <c r="K117"/>
      <c r="L117">
        <f>ROUND((SUM(L96:L116))/1,2)</f>
        <v>0</v>
      </c>
      <c r="M117">
        <f>ROUND((SUM(M96:M116))/1,2)</f>
        <v>0</v>
      </c>
      <c r="N117"/>
      <c r="O117"/>
      <c r="P117"/>
      <c r="Q117"/>
      <c r="R117"/>
      <c r="S117">
        <f>ROUND((SUM(S96:S116))/1,2)</f>
        <v>0</v>
      </c>
      <c r="T117"/>
      <c r="U117"/>
      <c r="V117">
        <f>ROUND((SUM(V96:V116))/1,2)</f>
        <v>0</v>
      </c>
      <c r="W117"/>
      <c r="X117"/>
      <c r="Y117"/>
      <c r="Z117"/>
    </row>
    <row r="118" spans="1:26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6" x14ac:dyDescent="0.25">
      <c r="A119"/>
      <c r="B119"/>
      <c r="C119">
        <v>3</v>
      </c>
      <c r="D119" s="2" t="s">
        <v>88</v>
      </c>
      <c r="E119" s="2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ht="24.95" customHeight="1" x14ac:dyDescent="0.25">
      <c r="A120"/>
      <c r="B120"/>
      <c r="C120" t="s">
        <v>2681</v>
      </c>
      <c r="D120" s="2" t="s">
        <v>2682</v>
      </c>
      <c r="E120" s="2"/>
      <c r="F120" t="s">
        <v>2683</v>
      </c>
      <c r="G120">
        <v>45</v>
      </c>
      <c r="H120">
        <v>0</v>
      </c>
      <c r="I120">
        <f t="shared" ref="I120:I150" si="12">ROUND(G120*(H120),2)</f>
        <v>0</v>
      </c>
      <c r="J120">
        <f t="shared" ref="J120:J150" si="13">ROUND(G120*(N120),2)</f>
        <v>0</v>
      </c>
      <c r="K120">
        <f t="shared" ref="K120:K150" si="14">ROUND(G120*(O120),2)</f>
        <v>0</v>
      </c>
      <c r="L120">
        <f t="shared" ref="L120:L150" si="15">ROUND(G120*(H120),2)</f>
        <v>0</v>
      </c>
      <c r="M120">
        <f>ROUND(G120*(H120),2)</f>
        <v>0</v>
      </c>
      <c r="N120">
        <v>0</v>
      </c>
      <c r="O120"/>
      <c r="P120"/>
      <c r="Q120"/>
      <c r="R120"/>
      <c r="S120">
        <f t="shared" ref="S120:S150" si="16">ROUND(G120*(P120),3)</f>
        <v>0</v>
      </c>
      <c r="T120"/>
      <c r="U120"/>
      <c r="V120"/>
      <c r="W120"/>
      <c r="Z120" s="1">
        <f t="shared" ref="Z120:Z150" si="17">0.058844*POWER(I120,0.952797)</f>
        <v>0</v>
      </c>
    </row>
    <row r="121" spans="1:26" ht="24.95" customHeight="1" x14ac:dyDescent="0.25">
      <c r="A121"/>
      <c r="B121"/>
      <c r="C121" t="s">
        <v>2684</v>
      </c>
      <c r="D121" s="2" t="s">
        <v>2685</v>
      </c>
      <c r="E121" s="2"/>
      <c r="F121" t="s">
        <v>218</v>
      </c>
      <c r="G121">
        <v>43</v>
      </c>
      <c r="H121">
        <v>0</v>
      </c>
      <c r="I121">
        <f t="shared" si="12"/>
        <v>0</v>
      </c>
      <c r="J121">
        <f t="shared" si="13"/>
        <v>0</v>
      </c>
      <c r="K121">
        <f t="shared" si="14"/>
        <v>0</v>
      </c>
      <c r="L121">
        <f t="shared" si="15"/>
        <v>0</v>
      </c>
      <c r="M121"/>
      <c r="N121">
        <v>0</v>
      </c>
      <c r="O121"/>
      <c r="P121"/>
      <c r="Q121"/>
      <c r="R121"/>
      <c r="S121">
        <f t="shared" si="16"/>
        <v>0</v>
      </c>
      <c r="T121"/>
      <c r="U121"/>
      <c r="V121"/>
      <c r="W121"/>
      <c r="Z121" s="1">
        <f t="shared" si="17"/>
        <v>0</v>
      </c>
    </row>
    <row r="122" spans="1:26" ht="24.95" customHeight="1" x14ac:dyDescent="0.25">
      <c r="A122"/>
      <c r="B122"/>
      <c r="C122" t="s">
        <v>2686</v>
      </c>
      <c r="D122" s="2" t="s">
        <v>2687</v>
      </c>
      <c r="E122" s="2"/>
      <c r="F122" t="s">
        <v>218</v>
      </c>
      <c r="G122">
        <v>45</v>
      </c>
      <c r="H122">
        <v>0</v>
      </c>
      <c r="I122">
        <f t="shared" si="12"/>
        <v>0</v>
      </c>
      <c r="J122">
        <f t="shared" si="13"/>
        <v>0</v>
      </c>
      <c r="K122">
        <f t="shared" si="14"/>
        <v>0</v>
      </c>
      <c r="L122">
        <f t="shared" si="15"/>
        <v>0</v>
      </c>
      <c r="M122"/>
      <c r="N122">
        <v>0</v>
      </c>
      <c r="O122"/>
      <c r="P122"/>
      <c r="Q122"/>
      <c r="R122"/>
      <c r="S122">
        <f t="shared" si="16"/>
        <v>0</v>
      </c>
      <c r="T122"/>
      <c r="U122"/>
      <c r="V122"/>
      <c r="W122"/>
      <c r="Z122" s="1">
        <f t="shared" si="17"/>
        <v>0</v>
      </c>
    </row>
    <row r="123" spans="1:26" ht="24.95" customHeight="1" x14ac:dyDescent="0.25">
      <c r="A123"/>
      <c r="B123"/>
      <c r="C123" t="s">
        <v>2688</v>
      </c>
      <c r="D123" s="2" t="s">
        <v>2689</v>
      </c>
      <c r="E123" s="2"/>
      <c r="F123" t="s">
        <v>218</v>
      </c>
      <c r="G123">
        <v>16</v>
      </c>
      <c r="H123">
        <v>0</v>
      </c>
      <c r="I123">
        <f t="shared" si="12"/>
        <v>0</v>
      </c>
      <c r="J123">
        <f t="shared" si="13"/>
        <v>0</v>
      </c>
      <c r="K123">
        <f t="shared" si="14"/>
        <v>0</v>
      </c>
      <c r="L123">
        <f t="shared" si="15"/>
        <v>0</v>
      </c>
      <c r="M123"/>
      <c r="N123">
        <v>0</v>
      </c>
      <c r="O123"/>
      <c r="P123"/>
      <c r="Q123"/>
      <c r="R123"/>
      <c r="S123">
        <f t="shared" si="16"/>
        <v>0</v>
      </c>
      <c r="T123"/>
      <c r="U123"/>
      <c r="V123"/>
      <c r="W123"/>
      <c r="Z123" s="1">
        <f t="shared" si="17"/>
        <v>0</v>
      </c>
    </row>
    <row r="124" spans="1:26" ht="24.95" customHeight="1" x14ac:dyDescent="0.25">
      <c r="A124"/>
      <c r="B124"/>
      <c r="C124" t="s">
        <v>2690</v>
      </c>
      <c r="D124" s="2" t="s">
        <v>2691</v>
      </c>
      <c r="E124" s="2"/>
      <c r="F124" t="s">
        <v>218</v>
      </c>
      <c r="G124">
        <v>3</v>
      </c>
      <c r="H124">
        <v>0</v>
      </c>
      <c r="I124">
        <f t="shared" si="12"/>
        <v>0</v>
      </c>
      <c r="J124">
        <f t="shared" si="13"/>
        <v>0</v>
      </c>
      <c r="K124">
        <f t="shared" si="14"/>
        <v>0</v>
      </c>
      <c r="L124">
        <f t="shared" si="15"/>
        <v>0</v>
      </c>
      <c r="M124">
        <f>ROUND(G124*(H124),2)</f>
        <v>0</v>
      </c>
      <c r="N124">
        <v>0</v>
      </c>
      <c r="O124"/>
      <c r="P124"/>
      <c r="Q124"/>
      <c r="R124"/>
      <c r="S124">
        <f t="shared" si="16"/>
        <v>0</v>
      </c>
      <c r="T124"/>
      <c r="U124"/>
      <c r="V124"/>
      <c r="W124"/>
      <c r="Z124" s="1">
        <f t="shared" si="17"/>
        <v>0</v>
      </c>
    </row>
    <row r="125" spans="1:26" ht="24.95" customHeight="1" x14ac:dyDescent="0.25">
      <c r="A125"/>
      <c r="B125"/>
      <c r="C125" t="s">
        <v>2692</v>
      </c>
      <c r="D125" s="2" t="s">
        <v>2693</v>
      </c>
      <c r="E125" s="2"/>
      <c r="F125" t="s">
        <v>218</v>
      </c>
      <c r="G125">
        <v>1</v>
      </c>
      <c r="H125">
        <v>0</v>
      </c>
      <c r="I125">
        <f t="shared" si="12"/>
        <v>0</v>
      </c>
      <c r="J125">
        <f t="shared" si="13"/>
        <v>0</v>
      </c>
      <c r="K125">
        <f t="shared" si="14"/>
        <v>0</v>
      </c>
      <c r="L125">
        <f t="shared" si="15"/>
        <v>0</v>
      </c>
      <c r="M125"/>
      <c r="N125">
        <v>0</v>
      </c>
      <c r="O125"/>
      <c r="P125"/>
      <c r="Q125"/>
      <c r="R125"/>
      <c r="S125">
        <f t="shared" si="16"/>
        <v>0</v>
      </c>
      <c r="T125"/>
      <c r="U125"/>
      <c r="V125"/>
      <c r="W125"/>
      <c r="Z125" s="1">
        <f t="shared" si="17"/>
        <v>0</v>
      </c>
    </row>
    <row r="126" spans="1:26" ht="24.95" customHeight="1" x14ac:dyDescent="0.25">
      <c r="A126"/>
      <c r="B126"/>
      <c r="C126" t="s">
        <v>2694</v>
      </c>
      <c r="D126" s="2" t="s">
        <v>2695</v>
      </c>
      <c r="E126" s="2"/>
      <c r="F126" t="s">
        <v>218</v>
      </c>
      <c r="G126">
        <v>1</v>
      </c>
      <c r="H126">
        <v>0</v>
      </c>
      <c r="I126">
        <f t="shared" si="12"/>
        <v>0</v>
      </c>
      <c r="J126">
        <f t="shared" si="13"/>
        <v>0</v>
      </c>
      <c r="K126">
        <f t="shared" si="14"/>
        <v>0</v>
      </c>
      <c r="L126">
        <f t="shared" si="15"/>
        <v>0</v>
      </c>
      <c r="M126"/>
      <c r="N126">
        <v>0</v>
      </c>
      <c r="O126"/>
      <c r="P126"/>
      <c r="Q126"/>
      <c r="R126"/>
      <c r="S126">
        <f t="shared" si="16"/>
        <v>0</v>
      </c>
      <c r="T126"/>
      <c r="U126"/>
      <c r="V126"/>
      <c r="W126"/>
      <c r="Z126" s="1">
        <f t="shared" si="17"/>
        <v>0</v>
      </c>
    </row>
    <row r="127" spans="1:26" ht="24.95" customHeight="1" x14ac:dyDescent="0.25">
      <c r="A127"/>
      <c r="B127"/>
      <c r="C127" t="s">
        <v>2696</v>
      </c>
      <c r="D127" s="2" t="s">
        <v>2697</v>
      </c>
      <c r="E127" s="2"/>
      <c r="F127" t="s">
        <v>218</v>
      </c>
      <c r="G127">
        <v>88</v>
      </c>
      <c r="H127">
        <v>0</v>
      </c>
      <c r="I127">
        <f t="shared" si="12"/>
        <v>0</v>
      </c>
      <c r="J127">
        <f t="shared" si="13"/>
        <v>0</v>
      </c>
      <c r="K127">
        <f t="shared" si="14"/>
        <v>0</v>
      </c>
      <c r="L127">
        <f t="shared" si="15"/>
        <v>0</v>
      </c>
      <c r="M127"/>
      <c r="N127">
        <v>0</v>
      </c>
      <c r="O127"/>
      <c r="P127"/>
      <c r="Q127"/>
      <c r="R127"/>
      <c r="S127">
        <f t="shared" si="16"/>
        <v>0</v>
      </c>
      <c r="T127"/>
      <c r="U127"/>
      <c r="V127"/>
      <c r="W127"/>
      <c r="Z127" s="1">
        <f t="shared" si="17"/>
        <v>0</v>
      </c>
    </row>
    <row r="128" spans="1:26" ht="24.95" customHeight="1" x14ac:dyDescent="0.25">
      <c r="A128"/>
      <c r="B128"/>
      <c r="C128" t="s">
        <v>2698</v>
      </c>
      <c r="D128" s="2" t="s">
        <v>2699</v>
      </c>
      <c r="E128" s="2"/>
      <c r="F128" t="s">
        <v>218</v>
      </c>
      <c r="G128">
        <v>88</v>
      </c>
      <c r="H128">
        <v>0</v>
      </c>
      <c r="I128">
        <f t="shared" si="12"/>
        <v>0</v>
      </c>
      <c r="J128">
        <f t="shared" si="13"/>
        <v>0</v>
      </c>
      <c r="K128">
        <f t="shared" si="14"/>
        <v>0</v>
      </c>
      <c r="L128">
        <f t="shared" si="15"/>
        <v>0</v>
      </c>
      <c r="M128"/>
      <c r="N128">
        <v>0</v>
      </c>
      <c r="O128"/>
      <c r="P128"/>
      <c r="Q128"/>
      <c r="R128"/>
      <c r="S128">
        <f t="shared" si="16"/>
        <v>0</v>
      </c>
      <c r="T128"/>
      <c r="U128"/>
      <c r="V128"/>
      <c r="W128"/>
      <c r="Z128" s="1">
        <f t="shared" si="17"/>
        <v>0</v>
      </c>
    </row>
    <row r="129" spans="1:26" ht="24.95" customHeight="1" x14ac:dyDescent="0.25">
      <c r="A129"/>
      <c r="B129"/>
      <c r="C129" t="s">
        <v>2700</v>
      </c>
      <c r="D129" s="2" t="s">
        <v>2701</v>
      </c>
      <c r="E129" s="2"/>
      <c r="F129" t="s">
        <v>218</v>
      </c>
      <c r="G129">
        <v>88</v>
      </c>
      <c r="H129">
        <v>0</v>
      </c>
      <c r="I129">
        <f t="shared" si="12"/>
        <v>0</v>
      </c>
      <c r="J129">
        <f t="shared" si="13"/>
        <v>0</v>
      </c>
      <c r="K129">
        <f t="shared" si="14"/>
        <v>0</v>
      </c>
      <c r="L129">
        <f t="shared" si="15"/>
        <v>0</v>
      </c>
      <c r="M129"/>
      <c r="N129">
        <v>0</v>
      </c>
      <c r="O129"/>
      <c r="P129"/>
      <c r="Q129"/>
      <c r="R129"/>
      <c r="S129">
        <f t="shared" si="16"/>
        <v>0</v>
      </c>
      <c r="T129"/>
      <c r="U129"/>
      <c r="V129"/>
      <c r="W129"/>
      <c r="Z129" s="1">
        <f t="shared" si="17"/>
        <v>0</v>
      </c>
    </row>
    <row r="130" spans="1:26" ht="24.95" customHeight="1" x14ac:dyDescent="0.25">
      <c r="A130"/>
      <c r="B130"/>
      <c r="C130" t="s">
        <v>2702</v>
      </c>
      <c r="D130" s="2" t="s">
        <v>2703</v>
      </c>
      <c r="E130" s="2"/>
      <c r="F130" t="s">
        <v>2704</v>
      </c>
      <c r="G130">
        <v>980</v>
      </c>
      <c r="H130">
        <v>0</v>
      </c>
      <c r="I130">
        <f t="shared" si="12"/>
        <v>0</v>
      </c>
      <c r="J130">
        <f t="shared" si="13"/>
        <v>0</v>
      </c>
      <c r="K130">
        <f t="shared" si="14"/>
        <v>0</v>
      </c>
      <c r="L130">
        <f t="shared" si="15"/>
        <v>0</v>
      </c>
      <c r="M130"/>
      <c r="N130">
        <v>0</v>
      </c>
      <c r="O130"/>
      <c r="P130"/>
      <c r="Q130"/>
      <c r="R130"/>
      <c r="S130">
        <f t="shared" si="16"/>
        <v>0</v>
      </c>
      <c r="T130"/>
      <c r="U130"/>
      <c r="V130"/>
      <c r="W130"/>
      <c r="Z130" s="1">
        <f t="shared" si="17"/>
        <v>0</v>
      </c>
    </row>
    <row r="131" spans="1:26" ht="24.95" customHeight="1" x14ac:dyDescent="0.25">
      <c r="A131"/>
      <c r="B131"/>
      <c r="C131" t="s">
        <v>2705</v>
      </c>
      <c r="D131" s="2" t="s">
        <v>2706</v>
      </c>
      <c r="E131" s="2"/>
      <c r="F131" t="s">
        <v>2704</v>
      </c>
      <c r="G131">
        <v>340</v>
      </c>
      <c r="H131">
        <v>0</v>
      </c>
      <c r="I131">
        <f t="shared" si="12"/>
        <v>0</v>
      </c>
      <c r="J131">
        <f t="shared" si="13"/>
        <v>0</v>
      </c>
      <c r="K131">
        <f t="shared" si="14"/>
        <v>0</v>
      </c>
      <c r="L131">
        <f t="shared" si="15"/>
        <v>0</v>
      </c>
      <c r="M131"/>
      <c r="N131">
        <v>0</v>
      </c>
      <c r="O131"/>
      <c r="P131"/>
      <c r="Q131"/>
      <c r="R131"/>
      <c r="S131">
        <f t="shared" si="16"/>
        <v>0</v>
      </c>
      <c r="T131"/>
      <c r="U131"/>
      <c r="V131"/>
      <c r="W131"/>
      <c r="Z131" s="1">
        <f t="shared" si="17"/>
        <v>0</v>
      </c>
    </row>
    <row r="132" spans="1:26" ht="24.95" customHeight="1" x14ac:dyDescent="0.25">
      <c r="A132"/>
      <c r="B132"/>
      <c r="C132" t="s">
        <v>2707</v>
      </c>
      <c r="D132" s="2" t="s">
        <v>2708</v>
      </c>
      <c r="E132" s="2"/>
      <c r="F132" t="s">
        <v>218</v>
      </c>
      <c r="G132">
        <v>112</v>
      </c>
      <c r="H132">
        <v>0</v>
      </c>
      <c r="I132">
        <f t="shared" si="12"/>
        <v>0</v>
      </c>
      <c r="J132">
        <f t="shared" si="13"/>
        <v>0</v>
      </c>
      <c r="K132">
        <f t="shared" si="14"/>
        <v>0</v>
      </c>
      <c r="L132">
        <f t="shared" si="15"/>
        <v>0</v>
      </c>
      <c r="M132"/>
      <c r="N132">
        <v>0</v>
      </c>
      <c r="O132"/>
      <c r="P132"/>
      <c r="Q132"/>
      <c r="R132"/>
      <c r="S132">
        <f t="shared" si="16"/>
        <v>0</v>
      </c>
      <c r="T132"/>
      <c r="U132"/>
      <c r="V132"/>
      <c r="W132"/>
      <c r="Z132" s="1">
        <f t="shared" si="17"/>
        <v>0</v>
      </c>
    </row>
    <row r="133" spans="1:26" ht="24.95" customHeight="1" x14ac:dyDescent="0.25">
      <c r="A133"/>
      <c r="B133"/>
      <c r="C133" t="s">
        <v>2709</v>
      </c>
      <c r="D133" s="2" t="s">
        <v>2710</v>
      </c>
      <c r="E133" s="2"/>
      <c r="F133" t="s">
        <v>218</v>
      </c>
      <c r="G133">
        <v>88</v>
      </c>
      <c r="H133">
        <v>0</v>
      </c>
      <c r="I133">
        <f t="shared" si="12"/>
        <v>0</v>
      </c>
      <c r="J133">
        <f t="shared" si="13"/>
        <v>0</v>
      </c>
      <c r="K133">
        <f t="shared" si="14"/>
        <v>0</v>
      </c>
      <c r="L133">
        <f t="shared" si="15"/>
        <v>0</v>
      </c>
      <c r="M133"/>
      <c r="N133">
        <v>0</v>
      </c>
      <c r="O133"/>
      <c r="P133"/>
      <c r="Q133"/>
      <c r="R133"/>
      <c r="S133">
        <f t="shared" si="16"/>
        <v>0</v>
      </c>
      <c r="T133"/>
      <c r="U133"/>
      <c r="V133"/>
      <c r="W133"/>
      <c r="Z133" s="1">
        <f t="shared" si="17"/>
        <v>0</v>
      </c>
    </row>
    <row r="134" spans="1:26" ht="24.95" customHeight="1" x14ac:dyDescent="0.25">
      <c r="A134"/>
      <c r="B134"/>
      <c r="C134" t="s">
        <v>2711</v>
      </c>
      <c r="D134" s="2" t="s">
        <v>2712</v>
      </c>
      <c r="E134" s="2"/>
      <c r="F134" t="s">
        <v>218</v>
      </c>
      <c r="G134">
        <v>6</v>
      </c>
      <c r="H134">
        <v>0</v>
      </c>
      <c r="I134">
        <f t="shared" si="12"/>
        <v>0</v>
      </c>
      <c r="J134">
        <f t="shared" si="13"/>
        <v>0</v>
      </c>
      <c r="K134">
        <f t="shared" si="14"/>
        <v>0</v>
      </c>
      <c r="L134">
        <f t="shared" si="15"/>
        <v>0</v>
      </c>
      <c r="M134"/>
      <c r="N134">
        <v>0</v>
      </c>
      <c r="O134"/>
      <c r="P134"/>
      <c r="Q134"/>
      <c r="R134"/>
      <c r="S134">
        <f t="shared" si="16"/>
        <v>0</v>
      </c>
      <c r="T134"/>
      <c r="U134"/>
      <c r="V134"/>
      <c r="W134"/>
      <c r="Z134" s="1">
        <f t="shared" si="17"/>
        <v>0</v>
      </c>
    </row>
    <row r="135" spans="1:26" ht="24.95" customHeight="1" x14ac:dyDescent="0.25">
      <c r="A135"/>
      <c r="B135"/>
      <c r="C135" t="s">
        <v>2713</v>
      </c>
      <c r="D135" s="2" t="s">
        <v>2714</v>
      </c>
      <c r="E135" s="2"/>
      <c r="F135" t="s">
        <v>2704</v>
      </c>
      <c r="G135">
        <v>150</v>
      </c>
      <c r="H135">
        <v>0</v>
      </c>
      <c r="I135">
        <f t="shared" si="12"/>
        <v>0</v>
      </c>
      <c r="J135">
        <f t="shared" si="13"/>
        <v>0</v>
      </c>
      <c r="K135">
        <f t="shared" si="14"/>
        <v>0</v>
      </c>
      <c r="L135">
        <f t="shared" si="15"/>
        <v>0</v>
      </c>
      <c r="M135"/>
      <c r="N135">
        <v>0</v>
      </c>
      <c r="O135"/>
      <c r="P135"/>
      <c r="Q135"/>
      <c r="R135"/>
      <c r="S135">
        <f t="shared" si="16"/>
        <v>0</v>
      </c>
      <c r="T135"/>
      <c r="U135"/>
      <c r="V135"/>
      <c r="W135"/>
      <c r="Z135" s="1">
        <f t="shared" si="17"/>
        <v>0</v>
      </c>
    </row>
    <row r="136" spans="1:26" ht="24.95" customHeight="1" x14ac:dyDescent="0.25">
      <c r="A136"/>
      <c r="B136"/>
      <c r="C136" t="s">
        <v>2715</v>
      </c>
      <c r="D136" s="2" t="s">
        <v>2716</v>
      </c>
      <c r="E136" s="2"/>
      <c r="F136" t="s">
        <v>2704</v>
      </c>
      <c r="G136">
        <v>150</v>
      </c>
      <c r="H136">
        <v>0</v>
      </c>
      <c r="I136">
        <f t="shared" si="12"/>
        <v>0</v>
      </c>
      <c r="J136">
        <f t="shared" si="13"/>
        <v>0</v>
      </c>
      <c r="K136">
        <f t="shared" si="14"/>
        <v>0</v>
      </c>
      <c r="L136">
        <f t="shared" si="15"/>
        <v>0</v>
      </c>
      <c r="M136"/>
      <c r="N136">
        <v>0</v>
      </c>
      <c r="O136"/>
      <c r="P136"/>
      <c r="Q136"/>
      <c r="R136"/>
      <c r="S136">
        <f t="shared" si="16"/>
        <v>0</v>
      </c>
      <c r="T136"/>
      <c r="U136"/>
      <c r="V136"/>
      <c r="W136"/>
      <c r="Z136" s="1">
        <f t="shared" si="17"/>
        <v>0</v>
      </c>
    </row>
    <row r="137" spans="1:26" ht="24.95" customHeight="1" x14ac:dyDescent="0.25">
      <c r="A137"/>
      <c r="B137"/>
      <c r="C137" t="s">
        <v>2717</v>
      </c>
      <c r="D137" s="2" t="s">
        <v>2718</v>
      </c>
      <c r="E137" s="2"/>
      <c r="F137" t="s">
        <v>218</v>
      </c>
      <c r="G137">
        <v>16</v>
      </c>
      <c r="H137">
        <v>0</v>
      </c>
      <c r="I137">
        <f t="shared" si="12"/>
        <v>0</v>
      </c>
      <c r="J137">
        <f t="shared" si="13"/>
        <v>0</v>
      </c>
      <c r="K137">
        <f t="shared" si="14"/>
        <v>0</v>
      </c>
      <c r="L137">
        <f t="shared" si="15"/>
        <v>0</v>
      </c>
      <c r="M137"/>
      <c r="N137">
        <v>0</v>
      </c>
      <c r="O137"/>
      <c r="P137"/>
      <c r="Q137"/>
      <c r="R137"/>
      <c r="S137">
        <f t="shared" si="16"/>
        <v>0</v>
      </c>
      <c r="T137"/>
      <c r="U137"/>
      <c r="V137"/>
      <c r="W137"/>
      <c r="Z137" s="1">
        <f t="shared" si="17"/>
        <v>0</v>
      </c>
    </row>
    <row r="138" spans="1:26" ht="24.95" customHeight="1" x14ac:dyDescent="0.25">
      <c r="A138"/>
      <c r="B138"/>
      <c r="C138" t="s">
        <v>2719</v>
      </c>
      <c r="D138" s="2" t="s">
        <v>2720</v>
      </c>
      <c r="E138" s="2"/>
      <c r="F138" t="s">
        <v>218</v>
      </c>
      <c r="G138">
        <v>6</v>
      </c>
      <c r="H138">
        <v>0</v>
      </c>
      <c r="I138">
        <f t="shared" si="12"/>
        <v>0</v>
      </c>
      <c r="J138">
        <f t="shared" si="13"/>
        <v>0</v>
      </c>
      <c r="K138">
        <f t="shared" si="14"/>
        <v>0</v>
      </c>
      <c r="L138">
        <f t="shared" si="15"/>
        <v>0</v>
      </c>
      <c r="M138"/>
      <c r="N138">
        <v>0</v>
      </c>
      <c r="O138"/>
      <c r="P138"/>
      <c r="Q138"/>
      <c r="R138"/>
      <c r="S138">
        <f t="shared" si="16"/>
        <v>0</v>
      </c>
      <c r="T138"/>
      <c r="U138"/>
      <c r="V138"/>
      <c r="W138"/>
      <c r="Z138" s="1">
        <f t="shared" si="17"/>
        <v>0</v>
      </c>
    </row>
    <row r="139" spans="1:26" ht="24.95" customHeight="1" x14ac:dyDescent="0.25">
      <c r="A139"/>
      <c r="B139"/>
      <c r="C139" t="s">
        <v>2721</v>
      </c>
      <c r="D139" s="2" t="s">
        <v>2722</v>
      </c>
      <c r="E139" s="2"/>
      <c r="F139" t="s">
        <v>2704</v>
      </c>
      <c r="G139">
        <v>88</v>
      </c>
      <c r="H139">
        <v>0</v>
      </c>
      <c r="I139">
        <f t="shared" si="12"/>
        <v>0</v>
      </c>
      <c r="J139">
        <f t="shared" si="13"/>
        <v>0</v>
      </c>
      <c r="K139">
        <f t="shared" si="14"/>
        <v>0</v>
      </c>
      <c r="L139">
        <f t="shared" si="15"/>
        <v>0</v>
      </c>
      <c r="M139"/>
      <c r="N139">
        <v>0</v>
      </c>
      <c r="O139"/>
      <c r="P139"/>
      <c r="Q139"/>
      <c r="R139"/>
      <c r="S139">
        <f t="shared" si="16"/>
        <v>0</v>
      </c>
      <c r="T139"/>
      <c r="U139"/>
      <c r="V139"/>
      <c r="W139"/>
      <c r="Z139" s="1">
        <f t="shared" si="17"/>
        <v>0</v>
      </c>
    </row>
    <row r="140" spans="1:26" ht="24.95" customHeight="1" x14ac:dyDescent="0.25">
      <c r="A140"/>
      <c r="B140"/>
      <c r="C140" t="s">
        <v>2723</v>
      </c>
      <c r="D140" s="2" t="s">
        <v>2724</v>
      </c>
      <c r="E140" s="2"/>
      <c r="F140" t="s">
        <v>218</v>
      </c>
      <c r="G140">
        <v>11</v>
      </c>
      <c r="H140">
        <v>0</v>
      </c>
      <c r="I140">
        <f t="shared" si="12"/>
        <v>0</v>
      </c>
      <c r="J140">
        <f t="shared" si="13"/>
        <v>0</v>
      </c>
      <c r="K140">
        <f t="shared" si="14"/>
        <v>0</v>
      </c>
      <c r="L140">
        <f t="shared" si="15"/>
        <v>0</v>
      </c>
      <c r="M140"/>
      <c r="N140">
        <v>0</v>
      </c>
      <c r="O140"/>
      <c r="P140"/>
      <c r="Q140"/>
      <c r="R140"/>
      <c r="S140">
        <f t="shared" si="16"/>
        <v>0</v>
      </c>
      <c r="T140"/>
      <c r="U140"/>
      <c r="V140"/>
      <c r="W140"/>
      <c r="Z140" s="1">
        <f t="shared" si="17"/>
        <v>0</v>
      </c>
    </row>
    <row r="141" spans="1:26" ht="24.95" customHeight="1" x14ac:dyDescent="0.25">
      <c r="A141"/>
      <c r="B141"/>
      <c r="C141" t="s">
        <v>2725</v>
      </c>
      <c r="D141" s="2" t="s">
        <v>2726</v>
      </c>
      <c r="E141" s="2"/>
      <c r="F141" t="s">
        <v>218</v>
      </c>
      <c r="G141">
        <v>1</v>
      </c>
      <c r="H141">
        <v>0</v>
      </c>
      <c r="I141">
        <f t="shared" si="12"/>
        <v>0</v>
      </c>
      <c r="J141">
        <f t="shared" si="13"/>
        <v>0</v>
      </c>
      <c r="K141">
        <f t="shared" si="14"/>
        <v>0</v>
      </c>
      <c r="L141">
        <f t="shared" si="15"/>
        <v>0</v>
      </c>
      <c r="M141"/>
      <c r="N141">
        <v>0</v>
      </c>
      <c r="O141"/>
      <c r="P141"/>
      <c r="Q141"/>
      <c r="R141"/>
      <c r="S141">
        <f t="shared" si="16"/>
        <v>0</v>
      </c>
      <c r="T141"/>
      <c r="U141"/>
      <c r="V141"/>
      <c r="W141"/>
      <c r="Z141" s="1">
        <f t="shared" si="17"/>
        <v>0</v>
      </c>
    </row>
    <row r="142" spans="1:26" ht="24.95" customHeight="1" x14ac:dyDescent="0.25">
      <c r="A142"/>
      <c r="B142"/>
      <c r="C142" t="s">
        <v>2727</v>
      </c>
      <c r="D142" s="2" t="s">
        <v>2728</v>
      </c>
      <c r="E142" s="2"/>
      <c r="F142" t="s">
        <v>2704</v>
      </c>
      <c r="G142">
        <v>632</v>
      </c>
      <c r="H142">
        <v>0</v>
      </c>
      <c r="I142">
        <f t="shared" si="12"/>
        <v>0</v>
      </c>
      <c r="J142">
        <f t="shared" si="13"/>
        <v>0</v>
      </c>
      <c r="K142">
        <f t="shared" si="14"/>
        <v>0</v>
      </c>
      <c r="L142">
        <f t="shared" si="15"/>
        <v>0</v>
      </c>
      <c r="M142"/>
      <c r="N142">
        <v>0</v>
      </c>
      <c r="O142"/>
      <c r="P142"/>
      <c r="Q142"/>
      <c r="R142"/>
      <c r="S142">
        <f t="shared" si="16"/>
        <v>0</v>
      </c>
      <c r="T142"/>
      <c r="U142"/>
      <c r="V142"/>
      <c r="W142"/>
      <c r="Z142" s="1">
        <f t="shared" si="17"/>
        <v>0</v>
      </c>
    </row>
    <row r="143" spans="1:26" ht="24.95" customHeight="1" x14ac:dyDescent="0.25">
      <c r="A143"/>
      <c r="B143"/>
      <c r="C143" t="s">
        <v>2729</v>
      </c>
      <c r="D143" s="2" t="s">
        <v>2730</v>
      </c>
      <c r="E143" s="2"/>
      <c r="F143" t="s">
        <v>2035</v>
      </c>
      <c r="G143">
        <v>1</v>
      </c>
      <c r="H143">
        <v>0</v>
      </c>
      <c r="I143">
        <f t="shared" si="12"/>
        <v>0</v>
      </c>
      <c r="J143">
        <f t="shared" si="13"/>
        <v>0</v>
      </c>
      <c r="K143">
        <f t="shared" si="14"/>
        <v>0</v>
      </c>
      <c r="L143">
        <f t="shared" si="15"/>
        <v>0</v>
      </c>
      <c r="M143"/>
      <c r="N143">
        <v>0</v>
      </c>
      <c r="O143"/>
      <c r="P143"/>
      <c r="Q143"/>
      <c r="R143"/>
      <c r="S143">
        <f t="shared" si="16"/>
        <v>0</v>
      </c>
      <c r="T143"/>
      <c r="U143"/>
      <c r="V143"/>
      <c r="W143"/>
      <c r="Z143" s="1">
        <f t="shared" si="17"/>
        <v>0</v>
      </c>
    </row>
    <row r="144" spans="1:26" ht="24.95" customHeight="1" x14ac:dyDescent="0.25">
      <c r="A144"/>
      <c r="B144"/>
      <c r="C144" t="s">
        <v>2731</v>
      </c>
      <c r="D144" s="2" t="s">
        <v>2732</v>
      </c>
      <c r="E144" s="2"/>
      <c r="F144" t="s">
        <v>2704</v>
      </c>
      <c r="G144">
        <v>1320</v>
      </c>
      <c r="H144">
        <v>0</v>
      </c>
      <c r="I144">
        <f t="shared" si="12"/>
        <v>0</v>
      </c>
      <c r="J144">
        <f t="shared" si="13"/>
        <v>0</v>
      </c>
      <c r="K144">
        <f t="shared" si="14"/>
        <v>0</v>
      </c>
      <c r="L144">
        <f t="shared" si="15"/>
        <v>0</v>
      </c>
      <c r="M144"/>
      <c r="N144">
        <v>0</v>
      </c>
      <c r="O144"/>
      <c r="P144"/>
      <c r="Q144"/>
      <c r="R144"/>
      <c r="S144">
        <f t="shared" si="16"/>
        <v>0</v>
      </c>
      <c r="T144"/>
      <c r="U144"/>
      <c r="V144"/>
      <c r="W144"/>
      <c r="Z144" s="1">
        <f t="shared" si="17"/>
        <v>0</v>
      </c>
    </row>
    <row r="145" spans="1:26" ht="24.95" customHeight="1" x14ac:dyDescent="0.25">
      <c r="A145"/>
      <c r="B145"/>
      <c r="C145" t="s">
        <v>2733</v>
      </c>
      <c r="D145" s="2" t="s">
        <v>2734</v>
      </c>
      <c r="E145" s="2"/>
      <c r="F145" t="s">
        <v>218</v>
      </c>
      <c r="G145">
        <v>88</v>
      </c>
      <c r="H145">
        <v>0</v>
      </c>
      <c r="I145">
        <f t="shared" si="12"/>
        <v>0</v>
      </c>
      <c r="J145">
        <f t="shared" si="13"/>
        <v>0</v>
      </c>
      <c r="K145">
        <f t="shared" si="14"/>
        <v>0</v>
      </c>
      <c r="L145">
        <f t="shared" si="15"/>
        <v>0</v>
      </c>
      <c r="M145">
        <f>ROUND(G145*(H145),2)</f>
        <v>0</v>
      </c>
      <c r="N145">
        <v>0</v>
      </c>
      <c r="O145"/>
      <c r="P145"/>
      <c r="Q145"/>
      <c r="R145"/>
      <c r="S145">
        <f t="shared" si="16"/>
        <v>0</v>
      </c>
      <c r="T145"/>
      <c r="U145"/>
      <c r="V145"/>
      <c r="W145"/>
      <c r="Z145" s="1">
        <f t="shared" si="17"/>
        <v>0</v>
      </c>
    </row>
    <row r="146" spans="1:26" ht="24.95" customHeight="1" x14ac:dyDescent="0.25">
      <c r="A146"/>
      <c r="B146"/>
      <c r="C146" t="s">
        <v>2735</v>
      </c>
      <c r="D146" s="2" t="s">
        <v>2736</v>
      </c>
      <c r="E146" s="2"/>
      <c r="F146" t="s">
        <v>218</v>
      </c>
      <c r="G146">
        <v>4</v>
      </c>
      <c r="H146">
        <v>0</v>
      </c>
      <c r="I146">
        <f t="shared" si="12"/>
        <v>0</v>
      </c>
      <c r="J146">
        <f t="shared" si="13"/>
        <v>0</v>
      </c>
      <c r="K146">
        <f t="shared" si="14"/>
        <v>0</v>
      </c>
      <c r="L146">
        <f t="shared" si="15"/>
        <v>0</v>
      </c>
      <c r="M146"/>
      <c r="N146">
        <v>0</v>
      </c>
      <c r="O146"/>
      <c r="P146"/>
      <c r="Q146"/>
      <c r="R146"/>
      <c r="S146">
        <f t="shared" si="16"/>
        <v>0</v>
      </c>
      <c r="T146"/>
      <c r="U146"/>
      <c r="V146"/>
      <c r="W146"/>
      <c r="Z146" s="1">
        <f t="shared" si="17"/>
        <v>0</v>
      </c>
    </row>
    <row r="147" spans="1:26" ht="24.95" customHeight="1" x14ac:dyDescent="0.25">
      <c r="A147"/>
      <c r="B147"/>
      <c r="C147" t="s">
        <v>2737</v>
      </c>
      <c r="D147" s="2" t="s">
        <v>2738</v>
      </c>
      <c r="E147" s="2"/>
      <c r="F147" t="s">
        <v>218</v>
      </c>
      <c r="G147">
        <v>1</v>
      </c>
      <c r="H147">
        <v>0</v>
      </c>
      <c r="I147">
        <f t="shared" si="12"/>
        <v>0</v>
      </c>
      <c r="J147">
        <f t="shared" si="13"/>
        <v>0</v>
      </c>
      <c r="K147">
        <f t="shared" si="14"/>
        <v>0</v>
      </c>
      <c r="L147">
        <f t="shared" si="15"/>
        <v>0</v>
      </c>
      <c r="M147"/>
      <c r="N147">
        <v>0</v>
      </c>
      <c r="O147"/>
      <c r="P147"/>
      <c r="Q147"/>
      <c r="R147"/>
      <c r="S147">
        <f t="shared" si="16"/>
        <v>0</v>
      </c>
      <c r="T147"/>
      <c r="U147"/>
      <c r="V147"/>
      <c r="W147"/>
      <c r="Z147" s="1">
        <f t="shared" si="17"/>
        <v>0</v>
      </c>
    </row>
    <row r="148" spans="1:26" ht="24.95" customHeight="1" x14ac:dyDescent="0.25">
      <c r="A148"/>
      <c r="B148"/>
      <c r="C148" t="s">
        <v>2739</v>
      </c>
      <c r="D148" s="2" t="s">
        <v>2740</v>
      </c>
      <c r="E148" s="2"/>
      <c r="F148" t="s">
        <v>218</v>
      </c>
      <c r="G148">
        <v>1</v>
      </c>
      <c r="H148">
        <v>0</v>
      </c>
      <c r="I148">
        <f t="shared" si="12"/>
        <v>0</v>
      </c>
      <c r="J148">
        <f t="shared" si="13"/>
        <v>0</v>
      </c>
      <c r="K148">
        <f t="shared" si="14"/>
        <v>0</v>
      </c>
      <c r="L148">
        <f t="shared" si="15"/>
        <v>0</v>
      </c>
      <c r="M148"/>
      <c r="N148">
        <v>0</v>
      </c>
      <c r="O148"/>
      <c r="P148"/>
      <c r="Q148"/>
      <c r="R148"/>
      <c r="S148">
        <f t="shared" si="16"/>
        <v>0</v>
      </c>
      <c r="T148"/>
      <c r="U148"/>
      <c r="V148"/>
      <c r="W148"/>
      <c r="Z148" s="1">
        <f t="shared" si="17"/>
        <v>0</v>
      </c>
    </row>
    <row r="149" spans="1:26" ht="24.95" customHeight="1" x14ac:dyDescent="0.25">
      <c r="A149"/>
      <c r="B149"/>
      <c r="C149" t="s">
        <v>2741</v>
      </c>
      <c r="D149" s="2" t="s">
        <v>2656</v>
      </c>
      <c r="E149" s="2"/>
      <c r="F149" t="s">
        <v>2035</v>
      </c>
      <c r="G149">
        <v>0.8</v>
      </c>
      <c r="H149">
        <v>0</v>
      </c>
      <c r="I149">
        <f t="shared" si="12"/>
        <v>0</v>
      </c>
      <c r="J149">
        <f t="shared" si="13"/>
        <v>0</v>
      </c>
      <c r="K149">
        <f t="shared" si="14"/>
        <v>0</v>
      </c>
      <c r="L149">
        <f t="shared" si="15"/>
        <v>0</v>
      </c>
      <c r="M149"/>
      <c r="N149">
        <v>0</v>
      </c>
      <c r="O149"/>
      <c r="P149"/>
      <c r="Q149"/>
      <c r="R149"/>
      <c r="S149">
        <f t="shared" si="16"/>
        <v>0</v>
      </c>
      <c r="T149"/>
      <c r="U149"/>
      <c r="V149"/>
      <c r="W149"/>
      <c r="Z149" s="1">
        <f t="shared" si="17"/>
        <v>0</v>
      </c>
    </row>
    <row r="150" spans="1:26" ht="24.95" customHeight="1" x14ac:dyDescent="0.25">
      <c r="A150"/>
      <c r="B150"/>
      <c r="C150" t="s">
        <v>2742</v>
      </c>
      <c r="D150" s="2" t="s">
        <v>2658</v>
      </c>
      <c r="E150" s="2"/>
      <c r="F150" t="s">
        <v>218</v>
      </c>
      <c r="G150">
        <v>1</v>
      </c>
      <c r="H150">
        <v>0</v>
      </c>
      <c r="I150">
        <f t="shared" si="12"/>
        <v>0</v>
      </c>
      <c r="J150">
        <f t="shared" si="13"/>
        <v>0</v>
      </c>
      <c r="K150">
        <f t="shared" si="14"/>
        <v>0</v>
      </c>
      <c r="L150">
        <f t="shared" si="15"/>
        <v>0</v>
      </c>
      <c r="M150"/>
      <c r="N150">
        <v>0</v>
      </c>
      <c r="O150"/>
      <c r="P150"/>
      <c r="Q150"/>
      <c r="R150"/>
      <c r="S150">
        <f t="shared" si="16"/>
        <v>0</v>
      </c>
      <c r="T150"/>
      <c r="U150"/>
      <c r="V150"/>
      <c r="W150"/>
      <c r="Z150" s="1">
        <f t="shared" si="17"/>
        <v>0</v>
      </c>
    </row>
    <row r="151" spans="1:26" x14ac:dyDescent="0.25">
      <c r="A151"/>
      <c r="B151"/>
      <c r="C151">
        <v>3</v>
      </c>
      <c r="D151" s="2" t="s">
        <v>88</v>
      </c>
      <c r="E151" s="2"/>
      <c r="F151"/>
      <c r="G151"/>
      <c r="H151"/>
      <c r="I151">
        <f>ROUND((SUM(I119:I150))/1,2)</f>
        <v>0</v>
      </c>
      <c r="J151"/>
      <c r="K151"/>
      <c r="L151">
        <f>ROUND((SUM(L119:L150))/1,2)</f>
        <v>0</v>
      </c>
      <c r="M151">
        <f>ROUND((SUM(M119:M150))/1,2)</f>
        <v>0</v>
      </c>
      <c r="N151"/>
      <c r="O151"/>
      <c r="P151"/>
      <c r="Q151"/>
      <c r="R151"/>
      <c r="S151">
        <f>ROUND((SUM(S119:S150))/1,2)</f>
        <v>0</v>
      </c>
      <c r="T151"/>
      <c r="U151"/>
      <c r="V151">
        <f>ROUND((SUM(V119:V150))/1,2)</f>
        <v>0</v>
      </c>
      <c r="W151"/>
      <c r="X151"/>
      <c r="Y151"/>
      <c r="Z151"/>
    </row>
    <row r="152" spans="1:26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1:26" x14ac:dyDescent="0.25">
      <c r="A153"/>
      <c r="B153"/>
      <c r="C153">
        <v>4</v>
      </c>
      <c r="D153" s="2" t="s">
        <v>89</v>
      </c>
      <c r="E153" s="2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:26" ht="24.95" customHeight="1" x14ac:dyDescent="0.25">
      <c r="A154"/>
      <c r="B154"/>
      <c r="C154" t="s">
        <v>2743</v>
      </c>
      <c r="D154" s="2" t="s">
        <v>2744</v>
      </c>
      <c r="E154" s="2"/>
      <c r="F154" t="s">
        <v>125</v>
      </c>
      <c r="G154">
        <v>102</v>
      </c>
      <c r="H154">
        <v>0</v>
      </c>
      <c r="I154">
        <f>ROUND(G154*(H154),2)</f>
        <v>0</v>
      </c>
      <c r="J154">
        <f>ROUND(G154*(N154),2)</f>
        <v>0</v>
      </c>
      <c r="K154">
        <f>ROUND(G154*(O154),2)</f>
        <v>0</v>
      </c>
      <c r="L154">
        <f>ROUND(G154*(H154),2)</f>
        <v>0</v>
      </c>
      <c r="M154"/>
      <c r="N154">
        <v>0</v>
      </c>
      <c r="O154"/>
      <c r="P154"/>
      <c r="Q154"/>
      <c r="R154"/>
      <c r="S154">
        <f>ROUND(G154*(P154),3)</f>
        <v>0</v>
      </c>
      <c r="T154"/>
      <c r="U154"/>
      <c r="V154"/>
      <c r="W154"/>
      <c r="Z154" s="1">
        <f>0.058844*POWER(I154,0.952797)</f>
        <v>0</v>
      </c>
    </row>
    <row r="155" spans="1:26" ht="24.95" customHeight="1" x14ac:dyDescent="0.25">
      <c r="A155"/>
      <c r="B155"/>
      <c r="C155" t="s">
        <v>2745</v>
      </c>
      <c r="D155" s="2" t="s">
        <v>2746</v>
      </c>
      <c r="E155" s="2"/>
      <c r="F155" t="s">
        <v>149</v>
      </c>
      <c r="G155">
        <v>40.799999999999997</v>
      </c>
      <c r="H155">
        <v>0</v>
      </c>
      <c r="I155">
        <f>ROUND(G155*(H155),2)</f>
        <v>0</v>
      </c>
      <c r="J155">
        <f>ROUND(G155*(N155),2)</f>
        <v>0</v>
      </c>
      <c r="K155">
        <f>ROUND(G155*(O155),2)</f>
        <v>0</v>
      </c>
      <c r="L155">
        <f>ROUND(G155*(H155),2)</f>
        <v>0</v>
      </c>
      <c r="M155">
        <f>ROUND(G155*(H155),2)</f>
        <v>0</v>
      </c>
      <c r="N155">
        <v>0</v>
      </c>
      <c r="O155"/>
      <c r="P155"/>
      <c r="Q155"/>
      <c r="R155"/>
      <c r="S155">
        <f>ROUND(G155*(P155),3)</f>
        <v>0</v>
      </c>
      <c r="T155"/>
      <c r="U155"/>
      <c r="V155"/>
      <c r="W155"/>
      <c r="Z155" s="1">
        <f>0.058844*POWER(I155,0.952797)</f>
        <v>0</v>
      </c>
    </row>
    <row r="156" spans="1:26" x14ac:dyDescent="0.25">
      <c r="A156"/>
      <c r="B156"/>
      <c r="C156">
        <v>4</v>
      </c>
      <c r="D156" s="2" t="s">
        <v>89</v>
      </c>
      <c r="E156" s="2"/>
      <c r="F156"/>
      <c r="G156"/>
      <c r="H156"/>
      <c r="I156">
        <f>ROUND((SUM(I153:I155))/1,2)</f>
        <v>0</v>
      </c>
      <c r="J156"/>
      <c r="K156"/>
      <c r="L156">
        <f>ROUND((SUM(L153:L155))/1,2)</f>
        <v>0</v>
      </c>
      <c r="M156">
        <f>ROUND((SUM(M153:M155))/1,2)</f>
        <v>0</v>
      </c>
      <c r="N156"/>
      <c r="O156"/>
      <c r="P156"/>
      <c r="Q156"/>
      <c r="R156"/>
      <c r="S156">
        <f>ROUND((SUM(S153:S155))/1,2)</f>
        <v>0</v>
      </c>
      <c r="T156"/>
      <c r="U156"/>
      <c r="V156">
        <f>ROUND((SUM(V153:V155))/1,2)</f>
        <v>0</v>
      </c>
      <c r="W156"/>
      <c r="X156"/>
      <c r="Y156"/>
      <c r="Z156"/>
    </row>
    <row r="157" spans="1:26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1:26" x14ac:dyDescent="0.25">
      <c r="A158"/>
      <c r="B158"/>
      <c r="C158">
        <v>5</v>
      </c>
      <c r="D158" s="2" t="s">
        <v>2199</v>
      </c>
      <c r="E158" s="2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24.95" customHeight="1" x14ac:dyDescent="0.25">
      <c r="A159"/>
      <c r="B159"/>
      <c r="C159" t="s">
        <v>2747</v>
      </c>
      <c r="D159" s="2" t="s">
        <v>2748</v>
      </c>
      <c r="E159" s="2"/>
      <c r="F159" t="s">
        <v>125</v>
      </c>
      <c r="G159">
        <v>102</v>
      </c>
      <c r="H159">
        <v>0</v>
      </c>
      <c r="I159">
        <f>ROUND(G159*(H159),2)</f>
        <v>0</v>
      </c>
      <c r="J159">
        <f>ROUND(G159*(N159),2)</f>
        <v>0</v>
      </c>
      <c r="K159">
        <f>ROUND(G159*(O159),2)</f>
        <v>0</v>
      </c>
      <c r="L159">
        <f>ROUND(G159*(H159),2)</f>
        <v>0</v>
      </c>
      <c r="M159"/>
      <c r="N159">
        <v>0</v>
      </c>
      <c r="O159"/>
      <c r="P159">
        <v>0.28325</v>
      </c>
      <c r="Q159"/>
      <c r="R159">
        <v>0.28325</v>
      </c>
      <c r="S159">
        <f>ROUND(G159*(P159),3)</f>
        <v>28.891999999999999</v>
      </c>
      <c r="T159"/>
      <c r="U159"/>
      <c r="V159"/>
      <c r="W159"/>
      <c r="Z159" s="1">
        <f>0.058844*POWER(I159,0.952797)</f>
        <v>0</v>
      </c>
    </row>
    <row r="160" spans="1:26" ht="24.95" customHeight="1" x14ac:dyDescent="0.25">
      <c r="A160"/>
      <c r="B160"/>
      <c r="C160" t="s">
        <v>2749</v>
      </c>
      <c r="D160" s="2" t="s">
        <v>2750</v>
      </c>
      <c r="E160" s="2"/>
      <c r="F160" t="s">
        <v>125</v>
      </c>
      <c r="G160">
        <v>112.2</v>
      </c>
      <c r="H160">
        <v>0</v>
      </c>
      <c r="I160">
        <f>ROUND(G160*(H160),2)</f>
        <v>0</v>
      </c>
      <c r="J160">
        <f>ROUND(G160*(N160),2)</f>
        <v>0</v>
      </c>
      <c r="K160">
        <f>ROUND(G160*(O160),2)</f>
        <v>0</v>
      </c>
      <c r="L160">
        <f>ROUND(G160*(H160),2)</f>
        <v>0</v>
      </c>
      <c r="M160">
        <f>ROUND(G160*(H160),2)</f>
        <v>0</v>
      </c>
      <c r="N160">
        <v>0</v>
      </c>
      <c r="O160"/>
      <c r="P160"/>
      <c r="Q160"/>
      <c r="R160"/>
      <c r="S160">
        <f>ROUND(G160*(P160),3)</f>
        <v>0</v>
      </c>
      <c r="T160"/>
      <c r="U160"/>
      <c r="V160"/>
      <c r="W160"/>
      <c r="Z160" s="1">
        <f>0.058844*POWER(I160,0.952797)</f>
        <v>0</v>
      </c>
    </row>
    <row r="161" spans="1:26" ht="24.95" customHeight="1" x14ac:dyDescent="0.25">
      <c r="A161"/>
      <c r="B161"/>
      <c r="C161" t="s">
        <v>2751</v>
      </c>
      <c r="D161" s="2" t="s">
        <v>2752</v>
      </c>
      <c r="E161" s="2"/>
      <c r="F161" t="s">
        <v>215</v>
      </c>
      <c r="G161">
        <v>71.64</v>
      </c>
      <c r="H161">
        <v>0</v>
      </c>
      <c r="I161">
        <f>ROUND(G161*(H161),2)</f>
        <v>0</v>
      </c>
      <c r="J161">
        <f>ROUND(G161*(N161),2)</f>
        <v>0</v>
      </c>
      <c r="K161">
        <f>ROUND(G161*(O161),2)</f>
        <v>0</v>
      </c>
      <c r="L161">
        <f>ROUND(G161*(H161),2)</f>
        <v>0</v>
      </c>
      <c r="M161"/>
      <c r="N161">
        <v>0</v>
      </c>
      <c r="O161"/>
      <c r="P161">
        <v>8.2699999999999996E-2</v>
      </c>
      <c r="Q161"/>
      <c r="R161">
        <v>8.2699999999999996E-2</v>
      </c>
      <c r="S161">
        <f>ROUND(G161*(P161),3)</f>
        <v>5.9249999999999998</v>
      </c>
      <c r="T161"/>
      <c r="U161"/>
      <c r="V161"/>
      <c r="W161"/>
      <c r="Z161" s="1">
        <f>0.058844*POWER(I161,0.952797)</f>
        <v>0</v>
      </c>
    </row>
    <row r="162" spans="1:26" ht="24.95" customHeight="1" x14ac:dyDescent="0.25">
      <c r="A162"/>
      <c r="B162"/>
      <c r="C162" t="s">
        <v>2753</v>
      </c>
      <c r="D162" s="2" t="s">
        <v>2754</v>
      </c>
      <c r="E162" s="2"/>
      <c r="F162" t="s">
        <v>218</v>
      </c>
      <c r="G162">
        <v>78.804000000000002</v>
      </c>
      <c r="H162">
        <v>0</v>
      </c>
      <c r="I162">
        <f>ROUND(G162*(H162),2)</f>
        <v>0</v>
      </c>
      <c r="J162">
        <f>ROUND(G162*(N162),2)</f>
        <v>0</v>
      </c>
      <c r="K162">
        <f>ROUND(G162*(O162),2)</f>
        <v>0</v>
      </c>
      <c r="L162">
        <f>ROUND(G162*(H162),2)</f>
        <v>0</v>
      </c>
      <c r="M162">
        <f>ROUND(G162*(H162),2)</f>
        <v>0</v>
      </c>
      <c r="N162">
        <v>0</v>
      </c>
      <c r="O162"/>
      <c r="P162"/>
      <c r="Q162"/>
      <c r="R162"/>
      <c r="S162">
        <f>ROUND(G162*(P162),3)</f>
        <v>0</v>
      </c>
      <c r="T162"/>
      <c r="U162"/>
      <c r="V162"/>
      <c r="W162"/>
      <c r="Z162" s="1">
        <f>0.058844*POWER(I162,0.952797)</f>
        <v>0</v>
      </c>
    </row>
    <row r="163" spans="1:26" x14ac:dyDescent="0.25">
      <c r="A163"/>
      <c r="B163"/>
      <c r="C163">
        <v>5</v>
      </c>
      <c r="D163" s="2" t="s">
        <v>2199</v>
      </c>
      <c r="E163" s="2"/>
      <c r="F163"/>
      <c r="G163"/>
      <c r="H163"/>
      <c r="I163">
        <f>ROUND((SUM(I158:I162))/1,2)</f>
        <v>0</v>
      </c>
      <c r="J163"/>
      <c r="K163"/>
      <c r="L163">
        <f>ROUND((SUM(L158:L162))/1,2)</f>
        <v>0</v>
      </c>
      <c r="M163">
        <f>ROUND((SUM(M158:M162))/1,2)</f>
        <v>0</v>
      </c>
      <c r="N163"/>
      <c r="O163"/>
      <c r="P163"/>
      <c r="Q163"/>
      <c r="R163"/>
      <c r="S163">
        <f>ROUND((SUM(S158:S162))/1,2)</f>
        <v>34.82</v>
      </c>
      <c r="T163"/>
      <c r="U163"/>
      <c r="V163">
        <f>ROUND((SUM(V158:V162))/1,2)</f>
        <v>0</v>
      </c>
      <c r="W163"/>
      <c r="X163"/>
      <c r="Y163"/>
      <c r="Z163"/>
    </row>
    <row r="164" spans="1:26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1:26" x14ac:dyDescent="0.25">
      <c r="A165"/>
      <c r="B165"/>
      <c r="C165">
        <v>9</v>
      </c>
      <c r="D165" s="2" t="s">
        <v>91</v>
      </c>
      <c r="E165" s="2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</row>
    <row r="166" spans="1:26" ht="24.95" customHeight="1" x14ac:dyDescent="0.25">
      <c r="A166"/>
      <c r="B166"/>
      <c r="C166" t="s">
        <v>2755</v>
      </c>
      <c r="D166" s="2" t="s">
        <v>2756</v>
      </c>
      <c r="E166" s="2"/>
      <c r="F166" t="s">
        <v>218</v>
      </c>
      <c r="G166">
        <v>6</v>
      </c>
      <c r="H166">
        <v>0</v>
      </c>
      <c r="I166">
        <f>ROUND(G166*(H166),2)</f>
        <v>0</v>
      </c>
      <c r="J166">
        <f>ROUND(G166*(N166),2)</f>
        <v>0</v>
      </c>
      <c r="K166">
        <f>ROUND(G166*(O166),2)</f>
        <v>0</v>
      </c>
      <c r="L166">
        <f>ROUND(G166*(H166),2)</f>
        <v>0</v>
      </c>
      <c r="M166"/>
      <c r="N166">
        <v>0</v>
      </c>
      <c r="O166"/>
      <c r="P166"/>
      <c r="Q166"/>
      <c r="R166"/>
      <c r="S166">
        <f>ROUND(G166*(P166),3)</f>
        <v>0</v>
      </c>
      <c r="T166"/>
      <c r="U166"/>
      <c r="V166"/>
      <c r="W166"/>
      <c r="Z166" s="1">
        <f>0.058844*POWER(I166,0.952797)</f>
        <v>0</v>
      </c>
    </row>
    <row r="167" spans="1:26" ht="24.95" customHeight="1" x14ac:dyDescent="0.25">
      <c r="A167"/>
      <c r="B167"/>
      <c r="C167" t="s">
        <v>2757</v>
      </c>
      <c r="D167" s="2" t="s">
        <v>2758</v>
      </c>
      <c r="E167" s="2"/>
      <c r="F167" t="s">
        <v>218</v>
      </c>
      <c r="G167">
        <v>6</v>
      </c>
      <c r="H167">
        <v>0</v>
      </c>
      <c r="I167">
        <f>ROUND(G167*(H167),2)</f>
        <v>0</v>
      </c>
      <c r="J167">
        <f>ROUND(G167*(N167),2)</f>
        <v>0</v>
      </c>
      <c r="K167">
        <f>ROUND(G167*(O167),2)</f>
        <v>0</v>
      </c>
      <c r="L167">
        <f>ROUND(G167*(H167),2)</f>
        <v>0</v>
      </c>
      <c r="M167">
        <f>ROUND(G167*(H167),2)</f>
        <v>0</v>
      </c>
      <c r="N167">
        <v>0</v>
      </c>
      <c r="O167"/>
      <c r="P167"/>
      <c r="Q167"/>
      <c r="R167"/>
      <c r="S167">
        <f>ROUND(G167*(P167),3)</f>
        <v>0</v>
      </c>
      <c r="T167"/>
      <c r="U167"/>
      <c r="V167"/>
      <c r="W167"/>
      <c r="Z167" s="1">
        <f>0.058844*POWER(I167,0.952797)</f>
        <v>0</v>
      </c>
    </row>
    <row r="168" spans="1:26" ht="24.95" customHeight="1" x14ac:dyDescent="0.25">
      <c r="A168"/>
      <c r="B168"/>
      <c r="C168" t="s">
        <v>2759</v>
      </c>
      <c r="D168" s="2" t="s">
        <v>2760</v>
      </c>
      <c r="E168" s="2"/>
      <c r="F168" t="s">
        <v>218</v>
      </c>
      <c r="G168">
        <v>1</v>
      </c>
      <c r="H168">
        <v>0</v>
      </c>
      <c r="I168">
        <f>ROUND(G168*(H168),2)</f>
        <v>0</v>
      </c>
      <c r="J168">
        <f>ROUND(G168*(N168),2)</f>
        <v>0</v>
      </c>
      <c r="K168">
        <f>ROUND(G168*(O168),2)</f>
        <v>0</v>
      </c>
      <c r="L168">
        <f>ROUND(G168*(H168),2)</f>
        <v>0</v>
      </c>
      <c r="M168">
        <f>ROUND(G168*(H168),2)</f>
        <v>0</v>
      </c>
      <c r="N168">
        <v>0</v>
      </c>
      <c r="O168"/>
      <c r="P168"/>
      <c r="Q168"/>
      <c r="R168"/>
      <c r="S168">
        <f>ROUND(G168*(P168),3)</f>
        <v>0</v>
      </c>
      <c r="T168"/>
      <c r="U168"/>
      <c r="V168"/>
      <c r="W168"/>
      <c r="Z168" s="1">
        <f>0.058844*POWER(I168,0.952797)</f>
        <v>0</v>
      </c>
    </row>
    <row r="169" spans="1:26" ht="24.95" customHeight="1" x14ac:dyDescent="0.25">
      <c r="A169"/>
      <c r="B169"/>
      <c r="C169" t="s">
        <v>2761</v>
      </c>
      <c r="D169" s="2" t="s">
        <v>2762</v>
      </c>
      <c r="E169" s="2"/>
      <c r="F169" t="s">
        <v>218</v>
      </c>
      <c r="G169">
        <v>1</v>
      </c>
      <c r="H169">
        <v>0</v>
      </c>
      <c r="I169">
        <f>ROUND(G169*(H169),2)</f>
        <v>0</v>
      </c>
      <c r="J169">
        <f>ROUND(G169*(N169),2)</f>
        <v>0</v>
      </c>
      <c r="K169">
        <f>ROUND(G169*(O169),2)</f>
        <v>0</v>
      </c>
      <c r="L169">
        <f>ROUND(G169*(H169),2)</f>
        <v>0</v>
      </c>
      <c r="M169">
        <f>ROUND(G169*(H169),2)</f>
        <v>0</v>
      </c>
      <c r="N169">
        <v>0</v>
      </c>
      <c r="O169"/>
      <c r="P169"/>
      <c r="Q169"/>
      <c r="R169"/>
      <c r="S169">
        <f>ROUND(G169*(P169),3)</f>
        <v>0</v>
      </c>
      <c r="T169"/>
      <c r="U169"/>
      <c r="V169"/>
      <c r="W169"/>
      <c r="Z169" s="1">
        <f>0.058844*POWER(I169,0.952797)</f>
        <v>0</v>
      </c>
    </row>
    <row r="170" spans="1:26" x14ac:dyDescent="0.25">
      <c r="A170"/>
      <c r="B170"/>
      <c r="C170">
        <v>9</v>
      </c>
      <c r="D170" s="2" t="s">
        <v>91</v>
      </c>
      <c r="E170" s="2"/>
      <c r="F170"/>
      <c r="G170"/>
      <c r="H170"/>
      <c r="I170">
        <f>ROUND((SUM(I165:I169))/1,2)</f>
        <v>0</v>
      </c>
      <c r="J170"/>
      <c r="K170"/>
      <c r="L170">
        <f>ROUND((SUM(L165:L169))/1,2)</f>
        <v>0</v>
      </c>
      <c r="M170">
        <f>ROUND((SUM(M165:M169))/1,2)</f>
        <v>0</v>
      </c>
      <c r="N170"/>
      <c r="O170"/>
      <c r="P170"/>
      <c r="Q170"/>
      <c r="R170"/>
      <c r="S170">
        <f>ROUND((SUM(S165:S169))/1,2)</f>
        <v>0</v>
      </c>
      <c r="T170"/>
      <c r="U170"/>
      <c r="V170">
        <f>ROUND((SUM(V165:V169))/1,2)</f>
        <v>0</v>
      </c>
      <c r="W170"/>
    </row>
    <row r="171" spans="1:26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1:26" x14ac:dyDescent="0.25">
      <c r="A172"/>
      <c r="B172"/>
      <c r="C172"/>
      <c r="D172" s="2" t="s">
        <v>85</v>
      </c>
      <c r="E172" s="2"/>
      <c r="F172"/>
      <c r="G172"/>
      <c r="H172"/>
      <c r="I172">
        <f>ROUND((SUM(I79:I171))/2,2)</f>
        <v>0</v>
      </c>
      <c r="J172"/>
      <c r="K172"/>
      <c r="L172">
        <f>ROUND((SUM(L79:L171))/2,2)</f>
        <v>0</v>
      </c>
      <c r="M172">
        <f>ROUND((SUM(M79:M171))/2,2)</f>
        <v>0</v>
      </c>
      <c r="N172"/>
      <c r="O172"/>
      <c r="P172"/>
      <c r="Q172"/>
      <c r="R172"/>
      <c r="S172">
        <f>ROUND((SUM(S79:S171))/2,2)</f>
        <v>34.82</v>
      </c>
      <c r="T172"/>
      <c r="U172"/>
      <c r="V172">
        <f>ROUND((SUM(V79:V171))/2,2)</f>
        <v>0</v>
      </c>
      <c r="W172"/>
    </row>
    <row r="173" spans="1:26" x14ac:dyDescent="0.25">
      <c r="A173"/>
      <c r="B173"/>
      <c r="C173"/>
      <c r="D173" s="2" t="s">
        <v>107</v>
      </c>
      <c r="E173" s="2"/>
      <c r="F173"/>
      <c r="G173"/>
      <c r="H173"/>
      <c r="I173">
        <f>ROUND((SUM(I79:I172))/3,2)</f>
        <v>0</v>
      </c>
      <c r="J173"/>
      <c r="K173">
        <f>ROUND((SUM(K79:K172))/3,2)</f>
        <v>0</v>
      </c>
      <c r="L173">
        <f>ROUND((SUM(L79:L172))/3,2)</f>
        <v>0</v>
      </c>
      <c r="M173">
        <f>ROUND((SUM(M79:M172))/3,2)</f>
        <v>0</v>
      </c>
      <c r="N173"/>
      <c r="O173"/>
      <c r="P173"/>
      <c r="Q173"/>
      <c r="R173"/>
      <c r="S173">
        <f>ROUND((SUM(S79:S172))/3,2)</f>
        <v>34.82</v>
      </c>
      <c r="T173"/>
      <c r="U173"/>
      <c r="V173">
        <f>ROUND((SUM(V79:V172))/3,2)</f>
        <v>0</v>
      </c>
      <c r="W173"/>
      <c r="Z173" s="1">
        <f>(SUM(Z79:Z172))</f>
        <v>0</v>
      </c>
    </row>
  </sheetData>
  <mergeCells count="138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H1:I1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B71:E71"/>
    <mergeCell ref="B72:E72"/>
    <mergeCell ref="I70:P70"/>
    <mergeCell ref="D79:E79"/>
    <mergeCell ref="D80:E80"/>
    <mergeCell ref="D81:E81"/>
    <mergeCell ref="B61:D61"/>
    <mergeCell ref="B62:D62"/>
    <mergeCell ref="B64:D64"/>
    <mergeCell ref="B68:V68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101:E101"/>
    <mergeCell ref="D102:E102"/>
    <mergeCell ref="D103:E103"/>
    <mergeCell ref="D104:E104"/>
    <mergeCell ref="D105:E105"/>
    <mergeCell ref="D106:E106"/>
    <mergeCell ref="D94:E94"/>
    <mergeCell ref="D96:E96"/>
    <mergeCell ref="D97:E97"/>
    <mergeCell ref="D98:E98"/>
    <mergeCell ref="D99:E99"/>
    <mergeCell ref="D100:E100"/>
    <mergeCell ref="D113:E113"/>
    <mergeCell ref="D114:E114"/>
    <mergeCell ref="D115:E115"/>
    <mergeCell ref="D116:E116"/>
    <mergeCell ref="D117:E117"/>
    <mergeCell ref="D119:E119"/>
    <mergeCell ref="D107:E107"/>
    <mergeCell ref="D108:E108"/>
    <mergeCell ref="D109:E109"/>
    <mergeCell ref="D110:E110"/>
    <mergeCell ref="D111:E111"/>
    <mergeCell ref="D112:E112"/>
    <mergeCell ref="D126:E126"/>
    <mergeCell ref="D127:E127"/>
    <mergeCell ref="D128:E128"/>
    <mergeCell ref="D129:E129"/>
    <mergeCell ref="D130:E130"/>
    <mergeCell ref="D131:E131"/>
    <mergeCell ref="D120:E120"/>
    <mergeCell ref="D121:E121"/>
    <mergeCell ref="D122:E122"/>
    <mergeCell ref="D123:E123"/>
    <mergeCell ref="D124:E124"/>
    <mergeCell ref="D125:E125"/>
    <mergeCell ref="D138:E138"/>
    <mergeCell ref="D139:E139"/>
    <mergeCell ref="D140:E140"/>
    <mergeCell ref="D141:E141"/>
    <mergeCell ref="D142:E142"/>
    <mergeCell ref="D143:E143"/>
    <mergeCell ref="D132:E132"/>
    <mergeCell ref="D133:E133"/>
    <mergeCell ref="D134:E134"/>
    <mergeCell ref="D135:E135"/>
    <mergeCell ref="D136:E136"/>
    <mergeCell ref="D137:E137"/>
    <mergeCell ref="D150:E150"/>
    <mergeCell ref="D151:E151"/>
    <mergeCell ref="D153:E153"/>
    <mergeCell ref="D154:E154"/>
    <mergeCell ref="D155:E155"/>
    <mergeCell ref="D156:E156"/>
    <mergeCell ref="D144:E144"/>
    <mergeCell ref="D145:E145"/>
    <mergeCell ref="D146:E146"/>
    <mergeCell ref="D147:E147"/>
    <mergeCell ref="D148:E148"/>
    <mergeCell ref="D149:E149"/>
    <mergeCell ref="D172:E172"/>
    <mergeCell ref="D173:E173"/>
    <mergeCell ref="D165:E165"/>
    <mergeCell ref="D166:E166"/>
    <mergeCell ref="D167:E167"/>
    <mergeCell ref="D168:E168"/>
    <mergeCell ref="D169:E169"/>
    <mergeCell ref="D170:E170"/>
    <mergeCell ref="D158:E158"/>
    <mergeCell ref="D159:E159"/>
    <mergeCell ref="D160:E160"/>
    <mergeCell ref="D161:E161"/>
    <mergeCell ref="D162:E162"/>
    <mergeCell ref="D163:E163"/>
  </mergeCells>
  <hyperlinks>
    <hyperlink ref="B1:C1" location="A2:A2" tooltip="Klikni na prechod ku Kryciemu listu..." display="Krycí list rozpočtu" xr:uid="{00000000-0004-0000-1500-000000000000}"/>
    <hyperlink ref="E1:F1" location="A54:A54" tooltip="Klikni na prechod ku rekapitulácii..." display="Rekapitulácia rozpočtu" xr:uid="{00000000-0004-0000-1500-000001000000}"/>
    <hyperlink ref="H1:I1" location="B78:B78" tooltip="Klikni na prechod ku Rozpočet..." display="Rozpočet" xr:uid="{00000000-0004-0000-1500-0000020000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ZŠ Medzilaborecká 112020 korekcie / SO 10 - Sadové úpravy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08"/>
  <sheetViews>
    <sheetView workbookViewId="0">
      <pane ySplit="1" topLeftCell="A72" activePane="bottomLeft" state="frozen"/>
      <selection pane="bottomLeft" activeCell="G115" sqref="G115"/>
    </sheetView>
  </sheetViews>
  <sheetFormatPr defaultColWidth="0" defaultRowHeight="15" x14ac:dyDescent="0.25"/>
  <cols>
    <col min="1" max="1" width="1.7109375" style="1" customWidth="1"/>
    <col min="2" max="2" width="4.7109375" style="1" customWidth="1"/>
    <col min="3" max="3" width="12.7109375" style="1" customWidth="1"/>
    <col min="4" max="5" width="22.7109375" style="1" customWidth="1"/>
    <col min="6" max="7" width="9.7109375" style="1" customWidth="1"/>
    <col min="8" max="9" width="12.7109375" style="1" customWidth="1"/>
    <col min="10" max="10" width="10.7109375" style="1" hidden="1" customWidth="1"/>
    <col min="11" max="15" width="0" style="1" hidden="1" customWidth="1"/>
    <col min="16" max="16" width="9.7109375" style="1" customWidth="1"/>
    <col min="17" max="18" width="0" style="1" hidden="1" customWidth="1"/>
    <col min="19" max="19" width="7.7109375" style="1" customWidth="1"/>
    <col min="20" max="21" width="0" style="1" hidden="1" customWidth="1"/>
    <col min="22" max="22" width="7.7109375" style="1" customWidth="1"/>
    <col min="23" max="23" width="2.7109375" style="1" customWidth="1"/>
    <col min="24" max="26" width="0" style="1" hidden="1" customWidth="1"/>
    <col min="27" max="27" width="9.140625" style="1" hidden="1" customWidth="1"/>
  </cols>
  <sheetData>
    <row r="1" spans="1:23" ht="35.1" customHeight="1" x14ac:dyDescent="0.25">
      <c r="A1"/>
      <c r="B1" s="2" t="s">
        <v>36</v>
      </c>
      <c r="C1" s="2"/>
      <c r="D1"/>
      <c r="E1" s="2" t="s">
        <v>0</v>
      </c>
      <c r="F1" s="2"/>
      <c r="G1"/>
      <c r="H1" s="2" t="s">
        <v>108</v>
      </c>
      <c r="I1" s="2"/>
      <c r="J1"/>
      <c r="K1"/>
      <c r="L1"/>
      <c r="M1"/>
      <c r="N1"/>
      <c r="O1"/>
      <c r="P1"/>
      <c r="Q1"/>
      <c r="R1"/>
      <c r="S1"/>
      <c r="T1"/>
      <c r="U1"/>
      <c r="V1"/>
      <c r="W1">
        <v>30.126000000000001</v>
      </c>
    </row>
    <row r="2" spans="1:23" ht="35.1" customHeight="1" x14ac:dyDescent="0.25">
      <c r="A2"/>
      <c r="B2" s="2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</row>
    <row r="3" spans="1:23" ht="18" customHeight="1" x14ac:dyDescent="0.25">
      <c r="A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/>
    </row>
    <row r="4" spans="1:23" ht="18" customHeight="1" x14ac:dyDescent="0.25">
      <c r="A4"/>
      <c r="B4" t="s">
        <v>37</v>
      </c>
      <c r="C4"/>
      <c r="D4"/>
      <c r="E4"/>
      <c r="F4" t="s">
        <v>39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8" customHeight="1" x14ac:dyDescent="0.25">
      <c r="A5"/>
      <c r="B5" t="s">
        <v>392</v>
      </c>
      <c r="C5"/>
      <c r="D5"/>
      <c r="E5"/>
      <c r="F5" t="s">
        <v>40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8" customHeight="1" x14ac:dyDescent="0.25">
      <c r="A6"/>
      <c r="B6" t="s">
        <v>41</v>
      </c>
      <c r="C6"/>
      <c r="D6" t="s">
        <v>42</v>
      </c>
      <c r="E6"/>
      <c r="F6" t="s">
        <v>43</v>
      </c>
      <c r="G6" t="s">
        <v>44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20.100000000000001" customHeight="1" x14ac:dyDescent="0.25">
      <c r="A7"/>
      <c r="B7" s="2" t="s">
        <v>45</v>
      </c>
      <c r="C7" s="2"/>
      <c r="D7" s="2"/>
      <c r="E7" s="2"/>
      <c r="F7" s="2"/>
      <c r="G7" s="2"/>
      <c r="H7" s="2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8" customHeight="1" x14ac:dyDescent="0.25">
      <c r="A8"/>
      <c r="B8" t="s">
        <v>48</v>
      </c>
      <c r="C8"/>
      <c r="D8"/>
      <c r="E8"/>
      <c r="F8" t="s">
        <v>49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20.100000000000001" customHeight="1" x14ac:dyDescent="0.25">
      <c r="A9"/>
      <c r="B9" s="2" t="s">
        <v>46</v>
      </c>
      <c r="C9" s="2"/>
      <c r="D9" s="2"/>
      <c r="E9" s="2"/>
      <c r="F9" s="2"/>
      <c r="G9" s="2"/>
      <c r="H9" s="2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8" customHeight="1" x14ac:dyDescent="0.25">
      <c r="A10"/>
      <c r="B10" t="s">
        <v>51</v>
      </c>
      <c r="C10"/>
      <c r="D10"/>
      <c r="E10"/>
      <c r="F10" t="s">
        <v>52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0.100000000000001" customHeight="1" x14ac:dyDescent="0.25">
      <c r="A11"/>
      <c r="B11" s="2" t="s">
        <v>47</v>
      </c>
      <c r="C11" s="2"/>
      <c r="D11" s="2"/>
      <c r="E11" s="2"/>
      <c r="F11" s="2"/>
      <c r="G11" s="2"/>
      <c r="H11" s="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8" customHeight="1" x14ac:dyDescent="0.25">
      <c r="A12"/>
      <c r="B12" t="s">
        <v>50</v>
      </c>
      <c r="C12"/>
      <c r="D12"/>
      <c r="E12"/>
      <c r="F12" t="s">
        <v>49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8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8" customHeight="1" x14ac:dyDescent="0.25">
      <c r="A14"/>
      <c r="B14" t="s">
        <v>6</v>
      </c>
      <c r="C14" t="s">
        <v>74</v>
      </c>
      <c r="D14" t="s">
        <v>75</v>
      </c>
      <c r="E14" t="s">
        <v>76</v>
      </c>
      <c r="F14" s="2" t="s">
        <v>58</v>
      </c>
      <c r="G14" s="2"/>
      <c r="H14" s="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8" customHeight="1" x14ac:dyDescent="0.25">
      <c r="A15"/>
      <c r="B15" t="s">
        <v>53</v>
      </c>
      <c r="C15">
        <f>'SO 7364'!E58</f>
        <v>0</v>
      </c>
      <c r="D15">
        <f>'SO 7364'!F58</f>
        <v>0</v>
      </c>
      <c r="E15">
        <f>'SO 7364'!G58</f>
        <v>0</v>
      </c>
      <c r="F15" s="2" t="s">
        <v>59</v>
      </c>
      <c r="G15" s="2"/>
      <c r="H15" s="2"/>
      <c r="I15"/>
      <c r="J15"/>
      <c r="K15"/>
      <c r="L15"/>
      <c r="M15"/>
      <c r="N15"/>
      <c r="O15"/>
      <c r="P15">
        <v>0</v>
      </c>
      <c r="Q15"/>
      <c r="R15"/>
      <c r="S15"/>
      <c r="T15"/>
      <c r="U15"/>
      <c r="V15"/>
      <c r="W15"/>
    </row>
    <row r="16" spans="1:23" ht="18" customHeight="1" x14ac:dyDescent="0.25">
      <c r="A16"/>
      <c r="B16" t="s">
        <v>54</v>
      </c>
      <c r="C16">
        <f>'SO 7364'!E70</f>
        <v>0</v>
      </c>
      <c r="D16">
        <f>'SO 7364'!F70</f>
        <v>0</v>
      </c>
      <c r="E16">
        <f>'SO 7364'!G70</f>
        <v>0</v>
      </c>
      <c r="F16" s="2" t="s">
        <v>60</v>
      </c>
      <c r="G16" s="2"/>
      <c r="H16" s="2"/>
      <c r="I16"/>
      <c r="J16"/>
      <c r="K16"/>
      <c r="L16"/>
      <c r="M16"/>
      <c r="N16"/>
      <c r="O16"/>
      <c r="P16">
        <f>(SUM(Z87:Z307))</f>
        <v>0</v>
      </c>
      <c r="Q16"/>
      <c r="R16"/>
      <c r="S16"/>
      <c r="T16"/>
      <c r="U16"/>
      <c r="V16"/>
      <c r="W16"/>
    </row>
    <row r="17" spans="1:26" ht="18" customHeight="1" x14ac:dyDescent="0.25">
      <c r="A17"/>
      <c r="B17" t="s">
        <v>55</v>
      </c>
      <c r="C17"/>
      <c r="D17"/>
      <c r="E17"/>
      <c r="F17" s="2" t="s">
        <v>61</v>
      </c>
      <c r="G17" s="2"/>
      <c r="H17" s="2"/>
      <c r="I17"/>
      <c r="J17"/>
      <c r="K17"/>
      <c r="L17"/>
      <c r="M17"/>
      <c r="N17"/>
      <c r="O17"/>
      <c r="P17">
        <v>0</v>
      </c>
      <c r="Q17"/>
      <c r="R17"/>
      <c r="S17"/>
      <c r="T17"/>
      <c r="U17"/>
      <c r="V17"/>
      <c r="W17"/>
    </row>
    <row r="18" spans="1:26" ht="18" customHeight="1" x14ac:dyDescent="0.25">
      <c r="A18"/>
      <c r="B18" t="s">
        <v>56</v>
      </c>
      <c r="C18"/>
      <c r="D18"/>
      <c r="E18"/>
      <c r="F18" s="2"/>
      <c r="G18" s="2"/>
      <c r="H18" s="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6" ht="18" customHeight="1" x14ac:dyDescent="0.25">
      <c r="A19"/>
      <c r="B19" t="s">
        <v>57</v>
      </c>
      <c r="C19"/>
      <c r="D19"/>
      <c r="E19">
        <f>SUM(E15:E18)</f>
        <v>0</v>
      </c>
      <c r="F19" s="2" t="s">
        <v>57</v>
      </c>
      <c r="G19" s="2"/>
      <c r="H19" s="2"/>
      <c r="I19"/>
      <c r="J19"/>
      <c r="K19"/>
      <c r="L19"/>
      <c r="M19"/>
      <c r="N19"/>
      <c r="O19"/>
      <c r="P19">
        <f>SUM(P15:P18)</f>
        <v>0</v>
      </c>
      <c r="Q19"/>
      <c r="R19"/>
      <c r="S19"/>
      <c r="T19"/>
      <c r="U19"/>
      <c r="V19"/>
      <c r="W19"/>
    </row>
    <row r="20" spans="1:26" ht="18" customHeight="1" x14ac:dyDescent="0.25">
      <c r="A20"/>
      <c r="B20" t="s">
        <v>67</v>
      </c>
      <c r="C20"/>
      <c r="D20"/>
      <c r="E20"/>
      <c r="F20" s="2" t="s">
        <v>67</v>
      </c>
      <c r="G20" s="2"/>
      <c r="H20" s="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6" ht="18" customHeight="1" x14ac:dyDescent="0.25">
      <c r="A21"/>
      <c r="B21" t="s">
        <v>68</v>
      </c>
      <c r="C21"/>
      <c r="D21"/>
      <c r="E21">
        <f>((E15*U22*0)+(E16*V22*0)+(E17*W22*0))/100</f>
        <v>0</v>
      </c>
      <c r="F21" s="2" t="s">
        <v>71</v>
      </c>
      <c r="G21" s="2"/>
      <c r="H21" s="2"/>
      <c r="I21"/>
      <c r="J21"/>
      <c r="K21"/>
      <c r="L21"/>
      <c r="M21"/>
      <c r="N21"/>
      <c r="O21"/>
      <c r="P21">
        <f>((E15*X22*0)+(E16*Y22*0)+(E17*Z22*0))/100</f>
        <v>0</v>
      </c>
      <c r="Q21"/>
      <c r="R21"/>
      <c r="S21"/>
      <c r="T21"/>
      <c r="U21"/>
      <c r="V21"/>
      <c r="W21"/>
    </row>
    <row r="22" spans="1:26" ht="18" customHeight="1" x14ac:dyDescent="0.25">
      <c r="A22"/>
      <c r="B22" t="s">
        <v>69</v>
      </c>
      <c r="C22"/>
      <c r="D22"/>
      <c r="E22">
        <f>((E15*U23*0)+(E16*V23*0)+(E17*W23*0))/100</f>
        <v>0</v>
      </c>
      <c r="F22" s="2" t="s">
        <v>72</v>
      </c>
      <c r="G22" s="2"/>
      <c r="H22" s="2"/>
      <c r="I22"/>
      <c r="J22"/>
      <c r="K22"/>
      <c r="L22"/>
      <c r="M22"/>
      <c r="N22"/>
      <c r="O22"/>
      <c r="P22">
        <f>((E15*X23*0)+(E16*Y23*0)+(E17*Z23*0))/100</f>
        <v>0</v>
      </c>
      <c r="Q22"/>
      <c r="R22"/>
      <c r="S22"/>
      <c r="T22"/>
      <c r="U22">
        <v>1</v>
      </c>
      <c r="V22">
        <v>1</v>
      </c>
      <c r="W22">
        <v>1</v>
      </c>
      <c r="X22" s="1">
        <v>1</v>
      </c>
      <c r="Y22" s="1">
        <v>1</v>
      </c>
      <c r="Z22" s="1">
        <v>1</v>
      </c>
    </row>
    <row r="23" spans="1:26" ht="18" customHeight="1" x14ac:dyDescent="0.25">
      <c r="A23"/>
      <c r="B23" t="s">
        <v>70</v>
      </c>
      <c r="C23"/>
      <c r="D23"/>
      <c r="E23">
        <f>((E15*U24*0)+(E16*V24*0)+(E17*W24*0))/100</f>
        <v>0</v>
      </c>
      <c r="F23" s="2" t="s">
        <v>73</v>
      </c>
      <c r="G23" s="2"/>
      <c r="H23" s="2"/>
      <c r="I23"/>
      <c r="J23"/>
      <c r="K23"/>
      <c r="L23"/>
      <c r="M23"/>
      <c r="N23"/>
      <c r="O23"/>
      <c r="P23">
        <f>((E15*X24*0)+(E16*Y24*0)+(E17*Z24*0))/100</f>
        <v>0</v>
      </c>
      <c r="Q23"/>
      <c r="R23"/>
      <c r="S23"/>
      <c r="T23"/>
      <c r="U23">
        <v>1</v>
      </c>
      <c r="V23">
        <v>1</v>
      </c>
      <c r="W23">
        <v>0</v>
      </c>
      <c r="X23" s="1">
        <v>1</v>
      </c>
      <c r="Y23" s="1">
        <v>1</v>
      </c>
      <c r="Z23" s="1">
        <v>1</v>
      </c>
    </row>
    <row r="24" spans="1:26" ht="18" customHeight="1" x14ac:dyDescent="0.25">
      <c r="A24"/>
      <c r="B24"/>
      <c r="C24"/>
      <c r="D24"/>
      <c r="E24"/>
      <c r="F24" s="2"/>
      <c r="G24" s="2"/>
      <c r="H24" s="2"/>
      <c r="I24"/>
      <c r="J24"/>
      <c r="K24"/>
      <c r="L24"/>
      <c r="M24"/>
      <c r="N24"/>
      <c r="O24"/>
      <c r="P24"/>
      <c r="Q24"/>
      <c r="R24"/>
      <c r="S24"/>
      <c r="T24"/>
      <c r="U24">
        <v>1</v>
      </c>
      <c r="V24">
        <v>1</v>
      </c>
      <c r="W24">
        <v>1</v>
      </c>
      <c r="X24" s="1">
        <v>1</v>
      </c>
      <c r="Y24" s="1">
        <v>1</v>
      </c>
      <c r="Z24" s="1">
        <v>0</v>
      </c>
    </row>
    <row r="25" spans="1:26" ht="18" customHeight="1" x14ac:dyDescent="0.25">
      <c r="A25"/>
      <c r="B25"/>
      <c r="C25"/>
      <c r="D25"/>
      <c r="E25"/>
      <c r="F25" s="2" t="s">
        <v>57</v>
      </c>
      <c r="G25" s="2"/>
      <c r="H25" s="2"/>
      <c r="I25"/>
      <c r="J25"/>
      <c r="K25"/>
      <c r="L25"/>
      <c r="M25"/>
      <c r="N25"/>
      <c r="O25"/>
      <c r="P25">
        <f>SUM(E21:E24)+SUM(P21:P24)</f>
        <v>0</v>
      </c>
      <c r="Q25"/>
      <c r="R25"/>
      <c r="S25"/>
      <c r="T25"/>
      <c r="U25"/>
      <c r="V25"/>
      <c r="W25"/>
    </row>
    <row r="26" spans="1:26" ht="18" customHeight="1" x14ac:dyDescent="0.25">
      <c r="A26"/>
      <c r="B26" t="s">
        <v>79</v>
      </c>
      <c r="C26"/>
      <c r="D26"/>
      <c r="E26"/>
      <c r="F26" s="2" t="s">
        <v>62</v>
      </c>
      <c r="G26" s="2"/>
      <c r="H26" s="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6" ht="18" customHeight="1" x14ac:dyDescent="0.25">
      <c r="A27"/>
      <c r="B27"/>
      <c r="C27"/>
      <c r="D27"/>
      <c r="E27"/>
      <c r="F27" s="2" t="s">
        <v>63</v>
      </c>
      <c r="G27" s="2"/>
      <c r="H27" s="2"/>
      <c r="I27"/>
      <c r="J27"/>
      <c r="K27"/>
      <c r="L27"/>
      <c r="M27"/>
      <c r="N27"/>
      <c r="O27"/>
      <c r="P27">
        <f>E19+P19+E25+P25</f>
        <v>0</v>
      </c>
      <c r="Q27"/>
      <c r="R27"/>
      <c r="S27"/>
      <c r="T27"/>
      <c r="U27"/>
      <c r="V27"/>
      <c r="W27"/>
    </row>
    <row r="28" spans="1:26" ht="18" customHeight="1" x14ac:dyDescent="0.25">
      <c r="A28"/>
      <c r="B28"/>
      <c r="C28"/>
      <c r="D28"/>
      <c r="E28"/>
      <c r="F28" s="2" t="s">
        <v>64</v>
      </c>
      <c r="G28" s="2"/>
      <c r="H28">
        <f>P27-SUM('SO 7364'!K87:'SO 7364'!K307)</f>
        <v>0</v>
      </c>
      <c r="I28"/>
      <c r="J28"/>
      <c r="K28"/>
      <c r="L28"/>
      <c r="M28"/>
      <c r="N28"/>
      <c r="O28"/>
      <c r="P28">
        <f>ROUND(((ROUND(H28,2)*20)*1/100),2)</f>
        <v>0</v>
      </c>
      <c r="Q28"/>
      <c r="R28"/>
      <c r="S28"/>
      <c r="T28"/>
      <c r="U28"/>
      <c r="V28"/>
      <c r="W28"/>
    </row>
    <row r="29" spans="1:26" ht="18" customHeight="1" x14ac:dyDescent="0.25">
      <c r="A29"/>
      <c r="B29"/>
      <c r="C29"/>
      <c r="D29"/>
      <c r="E29"/>
      <c r="F29" s="2" t="s">
        <v>65</v>
      </c>
      <c r="G29" s="2"/>
      <c r="H29">
        <f>SUM('SO 7364'!K87:'SO 7364'!K307)</f>
        <v>0</v>
      </c>
      <c r="I29"/>
      <c r="J29"/>
      <c r="K29"/>
      <c r="L29"/>
      <c r="M29"/>
      <c r="N29"/>
      <c r="O29"/>
      <c r="P29">
        <f>ROUND(((ROUND(H29,2)*0)/100),2)</f>
        <v>0</v>
      </c>
      <c r="Q29"/>
      <c r="R29"/>
      <c r="S29"/>
      <c r="T29"/>
      <c r="U29"/>
      <c r="V29"/>
      <c r="W29"/>
    </row>
    <row r="30" spans="1:26" ht="18" customHeight="1" x14ac:dyDescent="0.25">
      <c r="A30"/>
      <c r="B30"/>
      <c r="C30"/>
      <c r="D30"/>
      <c r="E30"/>
      <c r="F30" s="2" t="s">
        <v>66</v>
      </c>
      <c r="G30" s="2"/>
      <c r="H30"/>
      <c r="I30"/>
      <c r="J30"/>
      <c r="K30"/>
      <c r="L30"/>
      <c r="M30"/>
      <c r="N30"/>
      <c r="O30"/>
      <c r="P30">
        <f>SUM(P27:P29)</f>
        <v>0</v>
      </c>
      <c r="Q30"/>
      <c r="R30"/>
      <c r="S30"/>
      <c r="T30"/>
      <c r="U30"/>
      <c r="V30"/>
      <c r="W30"/>
    </row>
    <row r="31" spans="1:26" ht="18" customHeight="1" x14ac:dyDescent="0.25">
      <c r="A31"/>
      <c r="B31"/>
      <c r="C31"/>
      <c r="D31"/>
      <c r="E31"/>
      <c r="F31" s="2"/>
      <c r="G31" s="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6" ht="18" customHeight="1" x14ac:dyDescent="0.25">
      <c r="A32"/>
      <c r="B32" t="s">
        <v>77</v>
      </c>
      <c r="C32"/>
      <c r="D32"/>
      <c r="E32" t="s">
        <v>78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8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8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8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8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35.1" customHeight="1" x14ac:dyDescent="0.25">
      <c r="A44"/>
      <c r="B44" s="2" t="s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/>
    </row>
    <row r="45" spans="1:2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20.100000000000001" customHeight="1" x14ac:dyDescent="0.25">
      <c r="A46"/>
      <c r="B46" s="2" t="s">
        <v>45</v>
      </c>
      <c r="C46" s="2"/>
      <c r="D46" s="2"/>
      <c r="E46" s="2"/>
      <c r="F46" s="2" t="s">
        <v>42</v>
      </c>
      <c r="G46" s="2"/>
      <c r="H46" s="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20.100000000000001" customHeight="1" x14ac:dyDescent="0.25">
      <c r="A47"/>
      <c r="B47" s="2" t="s">
        <v>46</v>
      </c>
      <c r="C47" s="2"/>
      <c r="D47" s="2"/>
      <c r="E47" s="2"/>
      <c r="F47" s="2" t="s">
        <v>40</v>
      </c>
      <c r="G47" s="2"/>
      <c r="H47" s="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20.100000000000001" customHeight="1" x14ac:dyDescent="0.25">
      <c r="A48"/>
      <c r="B48" s="2" t="s">
        <v>47</v>
      </c>
      <c r="C48" s="2"/>
      <c r="D48" s="2"/>
      <c r="E48" s="2"/>
      <c r="F48" s="2" t="s">
        <v>83</v>
      </c>
      <c r="G48" s="2"/>
      <c r="H48" s="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6" ht="30" customHeight="1" x14ac:dyDescent="0.25">
      <c r="A49"/>
      <c r="B49" s="2" t="s">
        <v>1</v>
      </c>
      <c r="C49" s="2"/>
      <c r="D49" s="2"/>
      <c r="E49" s="2"/>
      <c r="F49" s="2"/>
      <c r="G49" s="2"/>
      <c r="H49" s="2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6" x14ac:dyDescent="0.25">
      <c r="A50"/>
      <c r="B50" t="s">
        <v>37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6" x14ac:dyDescent="0.25">
      <c r="A51"/>
      <c r="B51" t="s">
        <v>392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6" x14ac:dyDescent="0.25">
      <c r="A53"/>
      <c r="B53" t="s">
        <v>84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6" x14ac:dyDescent="0.25">
      <c r="A54"/>
      <c r="B54" s="2" t="s">
        <v>80</v>
      </c>
      <c r="C54" s="2"/>
      <c r="D54"/>
      <c r="E54" t="s">
        <v>74</v>
      </c>
      <c r="F54" t="s">
        <v>75</v>
      </c>
      <c r="G54" t="s">
        <v>57</v>
      </c>
      <c r="H54" t="s">
        <v>81</v>
      </c>
      <c r="I54" t="s">
        <v>82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6" x14ac:dyDescent="0.25">
      <c r="A55"/>
      <c r="B55" s="2" t="s">
        <v>85</v>
      </c>
      <c r="C55" s="2"/>
      <c r="D55" s="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 s="2" t="s">
        <v>91</v>
      </c>
      <c r="C56" s="2"/>
      <c r="D56" s="2"/>
      <c r="E56">
        <f>'SO 7364'!L90</f>
        <v>0</v>
      </c>
      <c r="F56">
        <f>'SO 7364'!M90</f>
        <v>0</v>
      </c>
      <c r="G56">
        <f>'SO 7364'!I90</f>
        <v>0</v>
      </c>
      <c r="H56">
        <f>'SO 7364'!S90</f>
        <v>0</v>
      </c>
      <c r="I56">
        <f>'SO 7364'!V90</f>
        <v>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 s="2" t="s">
        <v>393</v>
      </c>
      <c r="C57" s="2"/>
      <c r="D57" s="2"/>
      <c r="E57">
        <f>'SO 7364'!L116</f>
        <v>0</v>
      </c>
      <c r="F57">
        <f>'SO 7364'!M116</f>
        <v>0</v>
      </c>
      <c r="G57">
        <f>'SO 7364'!I116</f>
        <v>0</v>
      </c>
      <c r="H57">
        <f>'SO 7364'!S116</f>
        <v>0</v>
      </c>
      <c r="I57">
        <f>'SO 7364'!V116</f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 s="2" t="s">
        <v>85</v>
      </c>
      <c r="C58" s="2"/>
      <c r="D58" s="2"/>
      <c r="E58">
        <f>'SO 7364'!L118</f>
        <v>0</v>
      </c>
      <c r="F58">
        <f>'SO 7364'!M118</f>
        <v>0</v>
      </c>
      <c r="G58">
        <f>'SO 7364'!I118</f>
        <v>0</v>
      </c>
      <c r="H58">
        <f>'SO 7364'!S118</f>
        <v>0</v>
      </c>
      <c r="I58">
        <f>'SO 7364'!V118</f>
        <v>0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V59"/>
      <c r="W59"/>
    </row>
    <row r="60" spans="1:26" x14ac:dyDescent="0.25">
      <c r="A60"/>
      <c r="B60" s="2" t="s">
        <v>93</v>
      </c>
      <c r="C60" s="2"/>
      <c r="D60" s="2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/>
      <c r="B61" s="2" t="s">
        <v>96</v>
      </c>
      <c r="C61" s="2"/>
      <c r="D61" s="2"/>
      <c r="E61">
        <f>'SO 7364'!L137</f>
        <v>0</v>
      </c>
      <c r="F61">
        <f>'SO 7364'!M137</f>
        <v>0</v>
      </c>
      <c r="G61">
        <f>'SO 7364'!I137</f>
        <v>0</v>
      </c>
      <c r="H61">
        <f>'SO 7364'!S137</f>
        <v>0</v>
      </c>
      <c r="I61">
        <f>'SO 7364'!V137</f>
        <v>0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/>
      <c r="B62" s="2" t="s">
        <v>394</v>
      </c>
      <c r="C62" s="2"/>
      <c r="D62" s="2"/>
      <c r="E62">
        <f>'SO 7364'!L148</f>
        <v>0</v>
      </c>
      <c r="F62">
        <f>'SO 7364'!M148</f>
        <v>0</v>
      </c>
      <c r="G62">
        <f>'SO 7364'!I148</f>
        <v>0</v>
      </c>
      <c r="H62">
        <f>'SO 7364'!S148</f>
        <v>0.02</v>
      </c>
      <c r="I62">
        <f>'SO 7364'!V148</f>
        <v>0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x14ac:dyDescent="0.25">
      <c r="A63"/>
      <c r="B63" s="2" t="s">
        <v>395</v>
      </c>
      <c r="C63" s="2"/>
      <c r="D63" s="2"/>
      <c r="E63">
        <f>'SO 7364'!L166</f>
        <v>0</v>
      </c>
      <c r="F63">
        <f>'SO 7364'!M166</f>
        <v>0</v>
      </c>
      <c r="G63">
        <f>'SO 7364'!I166</f>
        <v>0</v>
      </c>
      <c r="H63">
        <f>'SO 7364'!S166</f>
        <v>0.65</v>
      </c>
      <c r="I63">
        <f>'SO 7364'!V166</f>
        <v>0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25">
      <c r="A64"/>
      <c r="B64" s="2" t="s">
        <v>396</v>
      </c>
      <c r="C64" s="2"/>
      <c r="D64" s="2"/>
      <c r="E64">
        <f>'SO 7364'!L185</f>
        <v>0</v>
      </c>
      <c r="F64">
        <f>'SO 7364'!M185</f>
        <v>0</v>
      </c>
      <c r="G64">
        <f>'SO 7364'!I185</f>
        <v>0</v>
      </c>
      <c r="H64">
        <f>'SO 7364'!S185</f>
        <v>0.01</v>
      </c>
      <c r="I64">
        <f>'SO 7364'!V185</f>
        <v>0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/>
      <c r="B65" s="2" t="s">
        <v>397</v>
      </c>
      <c r="C65" s="2"/>
      <c r="D65" s="2"/>
      <c r="E65">
        <f>'SO 7364'!L228</f>
        <v>0</v>
      </c>
      <c r="F65">
        <f>'SO 7364'!M228</f>
        <v>0</v>
      </c>
      <c r="G65">
        <f>'SO 7364'!I228</f>
        <v>0</v>
      </c>
      <c r="H65">
        <f>'SO 7364'!S228</f>
        <v>0.06</v>
      </c>
      <c r="I65">
        <f>'SO 7364'!V228</f>
        <v>0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 s="2" t="s">
        <v>398</v>
      </c>
      <c r="C66" s="2"/>
      <c r="D66" s="2"/>
      <c r="E66">
        <f>'SO 7364'!L273</f>
        <v>0</v>
      </c>
      <c r="F66">
        <f>'SO 7364'!M273</f>
        <v>0</v>
      </c>
      <c r="G66">
        <f>'SO 7364'!I273</f>
        <v>0</v>
      </c>
      <c r="H66">
        <f>'SO 7364'!S273</f>
        <v>0.04</v>
      </c>
      <c r="I66">
        <f>'SO 7364'!V273</f>
        <v>0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/>
      <c r="B67" s="2" t="s">
        <v>399</v>
      </c>
      <c r="C67" s="2"/>
      <c r="D67" s="2"/>
      <c r="E67">
        <f>'SO 7364'!L291</f>
        <v>0</v>
      </c>
      <c r="F67">
        <f>'SO 7364'!M291</f>
        <v>0</v>
      </c>
      <c r="G67">
        <f>'SO 7364'!I291</f>
        <v>0</v>
      </c>
      <c r="H67">
        <f>'SO 7364'!S291</f>
        <v>0</v>
      </c>
      <c r="I67">
        <f>'SO 7364'!V291</f>
        <v>0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/>
      <c r="B68" s="2" t="s">
        <v>100</v>
      </c>
      <c r="C68" s="2"/>
      <c r="D68" s="2"/>
      <c r="E68">
        <f>'SO 7364'!L297</f>
        <v>0</v>
      </c>
      <c r="F68">
        <f>'SO 7364'!M297</f>
        <v>0</v>
      </c>
      <c r="G68">
        <f>'SO 7364'!I297</f>
        <v>0</v>
      </c>
      <c r="H68">
        <f>'SO 7364'!S297</f>
        <v>0</v>
      </c>
      <c r="I68">
        <f>'SO 7364'!V297</f>
        <v>0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/>
      <c r="B69" s="2" t="s">
        <v>104</v>
      </c>
      <c r="C69" s="2"/>
      <c r="D69" s="2"/>
      <c r="E69">
        <f>'SO 7364'!L305</f>
        <v>0</v>
      </c>
      <c r="F69">
        <f>'SO 7364'!M305</f>
        <v>0</v>
      </c>
      <c r="G69">
        <f>'SO 7364'!I305</f>
        <v>0</v>
      </c>
      <c r="H69">
        <f>'SO 7364'!S305</f>
        <v>0.01</v>
      </c>
      <c r="I69">
        <f>'SO 7364'!V305</f>
        <v>0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A70"/>
      <c r="B70" s="2" t="s">
        <v>93</v>
      </c>
      <c r="C70" s="2"/>
      <c r="D70" s="2"/>
      <c r="E70">
        <f>'SO 7364'!L307</f>
        <v>0</v>
      </c>
      <c r="F70">
        <f>'SO 7364'!M307</f>
        <v>0</v>
      </c>
      <c r="G70">
        <f>'SO 7364'!I307</f>
        <v>0</v>
      </c>
      <c r="H70">
        <f>'SO 7364'!S307</f>
        <v>0.79</v>
      </c>
      <c r="I70">
        <f>'SO 7364'!V307</f>
        <v>0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:26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V71"/>
      <c r="W71"/>
    </row>
    <row r="72" spans="1:26" x14ac:dyDescent="0.25">
      <c r="A72"/>
      <c r="B72" s="2" t="s">
        <v>107</v>
      </c>
      <c r="C72" s="2"/>
      <c r="D72" s="2"/>
      <c r="E72">
        <f>'SO 7364'!L308</f>
        <v>0</v>
      </c>
      <c r="F72">
        <f>'SO 7364'!M308</f>
        <v>0</v>
      </c>
      <c r="G72">
        <f>'SO 7364'!I308</f>
        <v>0</v>
      </c>
      <c r="H72">
        <f>'SO 7364'!S308</f>
        <v>0.79</v>
      </c>
      <c r="I72">
        <f>'SO 7364'!V308</f>
        <v>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6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6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6" ht="35.1" customHeight="1" x14ac:dyDescent="0.25">
      <c r="A76"/>
      <c r="B76" s="2" t="s">
        <v>108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/>
    </row>
    <row r="77" spans="1:26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6" ht="20.100000000000001" customHeight="1" x14ac:dyDescent="0.25">
      <c r="A78"/>
      <c r="B78" s="2" t="s">
        <v>45</v>
      </c>
      <c r="C78" s="2"/>
      <c r="D78" s="2"/>
      <c r="E78" s="2"/>
      <c r="F78"/>
      <c r="G78"/>
      <c r="H78" t="s">
        <v>42</v>
      </c>
      <c r="I78" s="2"/>
      <c r="J78" s="2"/>
      <c r="K78" s="2"/>
      <c r="L78" s="2"/>
      <c r="M78" s="2"/>
      <c r="N78" s="2"/>
      <c r="O78" s="2"/>
      <c r="P78" s="2"/>
      <c r="Q78"/>
      <c r="R78"/>
      <c r="S78"/>
      <c r="T78"/>
      <c r="U78"/>
      <c r="V78"/>
      <c r="W78"/>
    </row>
    <row r="79" spans="1:26" ht="20.100000000000001" customHeight="1" x14ac:dyDescent="0.25">
      <c r="A79"/>
      <c r="B79" s="2" t="s">
        <v>46</v>
      </c>
      <c r="C79" s="2"/>
      <c r="D79" s="2"/>
      <c r="E79" s="2"/>
      <c r="F79"/>
      <c r="G79"/>
      <c r="H79" t="s">
        <v>119</v>
      </c>
      <c r="I79" t="s">
        <v>120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6" ht="20.100000000000001" customHeight="1" x14ac:dyDescent="0.25">
      <c r="A80"/>
      <c r="B80" s="2" t="s">
        <v>47</v>
      </c>
      <c r="C80" s="2"/>
      <c r="D80" s="2"/>
      <c r="E80" s="2"/>
      <c r="F80"/>
      <c r="G80"/>
      <c r="H80" t="s">
        <v>121</v>
      </c>
      <c r="I80" t="s">
        <v>44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6" ht="20.100000000000001" customHeight="1" x14ac:dyDescent="0.25">
      <c r="A81"/>
      <c r="B81" t="s">
        <v>122</v>
      </c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6" ht="20.100000000000001" customHeight="1" x14ac:dyDescent="0.25">
      <c r="A82"/>
      <c r="B82" t="s">
        <v>37</v>
      </c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6" ht="20.100000000000001" customHeight="1" x14ac:dyDescent="0.25">
      <c r="A83"/>
      <c r="B83" t="s">
        <v>392</v>
      </c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6" ht="20.100000000000001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6" ht="20.100000000000001" customHeight="1" x14ac:dyDescent="0.25">
      <c r="A85"/>
      <c r="B85" t="s">
        <v>84</v>
      </c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6" x14ac:dyDescent="0.25">
      <c r="A86"/>
      <c r="B86" t="s">
        <v>109</v>
      </c>
      <c r="C86" t="s">
        <v>110</v>
      </c>
      <c r="D86" t="s">
        <v>111</v>
      </c>
      <c r="E86"/>
      <c r="F86" t="s">
        <v>112</v>
      </c>
      <c r="G86" t="s">
        <v>113</v>
      </c>
      <c r="H86" t="s">
        <v>114</v>
      </c>
      <c r="I86" t="s">
        <v>115</v>
      </c>
      <c r="J86"/>
      <c r="K86"/>
      <c r="L86"/>
      <c r="M86"/>
      <c r="N86"/>
      <c r="O86"/>
      <c r="P86" t="s">
        <v>116</v>
      </c>
      <c r="Q86"/>
      <c r="R86"/>
      <c r="S86" t="s">
        <v>117</v>
      </c>
      <c r="T86"/>
      <c r="U86"/>
      <c r="V86" t="s">
        <v>118</v>
      </c>
      <c r="W86"/>
    </row>
    <row r="87" spans="1:26" x14ac:dyDescent="0.25">
      <c r="A87"/>
      <c r="B87"/>
      <c r="C87"/>
      <c r="D87" s="2" t="s">
        <v>85</v>
      </c>
      <c r="E87" s="2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26" x14ac:dyDescent="0.25">
      <c r="A88"/>
      <c r="B88"/>
      <c r="C88">
        <v>9</v>
      </c>
      <c r="D88" s="2" t="s">
        <v>91</v>
      </c>
      <c r="E88" s="2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:26" ht="24.95" customHeight="1" x14ac:dyDescent="0.25">
      <c r="A89"/>
      <c r="B89"/>
      <c r="C89" t="s">
        <v>400</v>
      </c>
      <c r="D89" s="2" t="s">
        <v>401</v>
      </c>
      <c r="E89" s="2"/>
      <c r="F89" t="s">
        <v>402</v>
      </c>
      <c r="G89">
        <v>1</v>
      </c>
      <c r="H89">
        <v>0</v>
      </c>
      <c r="I89">
        <f>ROUND(G89*(H89),2)</f>
        <v>0</v>
      </c>
      <c r="J89">
        <f>ROUND(G89*(N89),2)</f>
        <v>0</v>
      </c>
      <c r="K89">
        <f>ROUND(G89*(O89),2)</f>
        <v>0</v>
      </c>
      <c r="L89">
        <f>ROUND(G89*(H89),2)</f>
        <v>0</v>
      </c>
      <c r="M89"/>
      <c r="N89">
        <v>0</v>
      </c>
      <c r="O89"/>
      <c r="P89">
        <v>3.0000000000000001E-5</v>
      </c>
      <c r="Q89"/>
      <c r="R89">
        <v>3.0000000000000001E-5</v>
      </c>
      <c r="S89">
        <f>ROUND(G89*(P89),3)</f>
        <v>0</v>
      </c>
      <c r="T89"/>
      <c r="U89"/>
      <c r="V89"/>
      <c r="W89"/>
      <c r="Z89" s="1">
        <f>0.058844*POWER(I89,0.952797)</f>
        <v>0</v>
      </c>
    </row>
    <row r="90" spans="1:26" x14ac:dyDescent="0.25">
      <c r="A90"/>
      <c r="B90"/>
      <c r="C90">
        <v>9</v>
      </c>
      <c r="D90" s="2" t="s">
        <v>91</v>
      </c>
      <c r="E90" s="2"/>
      <c r="F90"/>
      <c r="G90"/>
      <c r="H90"/>
      <c r="I90">
        <f>ROUND((SUM(I88:I89))/1,2)</f>
        <v>0</v>
      </c>
      <c r="J90"/>
      <c r="K90"/>
      <c r="L90">
        <f>ROUND((SUM(L88:L89))/1,2)</f>
        <v>0</v>
      </c>
      <c r="M90">
        <f>ROUND((SUM(M88:M89))/1,2)</f>
        <v>0</v>
      </c>
      <c r="N90"/>
      <c r="O90"/>
      <c r="P90"/>
      <c r="Q90"/>
      <c r="R90"/>
      <c r="S90">
        <f>ROUND((SUM(S88:S89))/1,2)</f>
        <v>0</v>
      </c>
      <c r="T90"/>
      <c r="U90"/>
      <c r="V90">
        <f>ROUND((SUM(V88:V89))/1,2)</f>
        <v>0</v>
      </c>
      <c r="W90"/>
      <c r="X90"/>
      <c r="Y90"/>
      <c r="Z90"/>
    </row>
    <row r="91" spans="1:26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6" x14ac:dyDescent="0.25">
      <c r="A92"/>
      <c r="B92"/>
      <c r="C92" t="s">
        <v>403</v>
      </c>
      <c r="D92" s="2" t="s">
        <v>393</v>
      </c>
      <c r="E92" s="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:26" ht="24.95" customHeight="1" x14ac:dyDescent="0.25">
      <c r="A93"/>
      <c r="B93"/>
      <c r="C93" t="s">
        <v>404</v>
      </c>
      <c r="D93" s="2" t="s">
        <v>405</v>
      </c>
      <c r="E93" s="2"/>
      <c r="F93" t="s">
        <v>406</v>
      </c>
      <c r="G93">
        <v>72</v>
      </c>
      <c r="H93">
        <v>0</v>
      </c>
      <c r="I93">
        <f t="shared" ref="I93:I115" si="0">ROUND(G93*(H93),2)</f>
        <v>0</v>
      </c>
      <c r="J93">
        <f t="shared" ref="J93:J115" si="1">ROUND(G93*(N93),2)</f>
        <v>0</v>
      </c>
      <c r="K93">
        <f t="shared" ref="K93:K115" si="2">ROUND(G93*(O93),2)</f>
        <v>0</v>
      </c>
      <c r="L93">
        <f t="shared" ref="L93:L115" si="3">ROUND(G93*(H93),2)</f>
        <v>0</v>
      </c>
      <c r="M93"/>
      <c r="N93">
        <v>0</v>
      </c>
      <c r="O93"/>
      <c r="P93"/>
      <c r="Q93"/>
      <c r="R93"/>
      <c r="S93">
        <f t="shared" ref="S93:S115" si="4">ROUND(G93*(P93),3)</f>
        <v>0</v>
      </c>
      <c r="T93"/>
      <c r="U93"/>
      <c r="V93"/>
      <c r="W93"/>
      <c r="Z93" s="1">
        <f t="shared" ref="Z93:Z115" si="5">0.058844*POWER(I93,0.952797)</f>
        <v>0</v>
      </c>
    </row>
    <row r="94" spans="1:26" ht="24.95" customHeight="1" x14ac:dyDescent="0.25">
      <c r="A94"/>
      <c r="B94"/>
      <c r="C94" t="s">
        <v>407</v>
      </c>
      <c r="D94" s="2" t="s">
        <v>408</v>
      </c>
      <c r="E94" s="2"/>
      <c r="F94" t="s">
        <v>406</v>
      </c>
      <c r="G94">
        <v>8</v>
      </c>
      <c r="H94">
        <v>0</v>
      </c>
      <c r="I94">
        <f t="shared" si="0"/>
        <v>0</v>
      </c>
      <c r="J94">
        <f t="shared" si="1"/>
        <v>0</v>
      </c>
      <c r="K94">
        <f t="shared" si="2"/>
        <v>0</v>
      </c>
      <c r="L94">
        <f t="shared" si="3"/>
        <v>0</v>
      </c>
      <c r="M94"/>
      <c r="N94">
        <v>0</v>
      </c>
      <c r="O94"/>
      <c r="P94"/>
      <c r="Q94"/>
      <c r="R94"/>
      <c r="S94">
        <f t="shared" si="4"/>
        <v>0</v>
      </c>
      <c r="T94"/>
      <c r="U94"/>
      <c r="V94"/>
      <c r="W94"/>
      <c r="Z94" s="1">
        <f t="shared" si="5"/>
        <v>0</v>
      </c>
    </row>
    <row r="95" spans="1:26" ht="24.95" customHeight="1" x14ac:dyDescent="0.25">
      <c r="A95"/>
      <c r="B95"/>
      <c r="C95" t="s">
        <v>409</v>
      </c>
      <c r="D95" s="2" t="s">
        <v>410</v>
      </c>
      <c r="E95" s="2"/>
      <c r="F95" t="s">
        <v>406</v>
      </c>
      <c r="G95">
        <v>12</v>
      </c>
      <c r="H95">
        <v>0</v>
      </c>
      <c r="I95">
        <f t="shared" si="0"/>
        <v>0</v>
      </c>
      <c r="J95">
        <f t="shared" si="1"/>
        <v>0</v>
      </c>
      <c r="K95">
        <f t="shared" si="2"/>
        <v>0</v>
      </c>
      <c r="L95">
        <f t="shared" si="3"/>
        <v>0</v>
      </c>
      <c r="M95"/>
      <c r="N95">
        <v>0</v>
      </c>
      <c r="O95"/>
      <c r="P95"/>
      <c r="Q95"/>
      <c r="R95"/>
      <c r="S95">
        <f t="shared" si="4"/>
        <v>0</v>
      </c>
      <c r="T95"/>
      <c r="U95"/>
      <c r="V95"/>
      <c r="W95"/>
      <c r="Z95" s="1">
        <f t="shared" si="5"/>
        <v>0</v>
      </c>
    </row>
    <row r="96" spans="1:26" ht="24.95" customHeight="1" x14ac:dyDescent="0.25">
      <c r="A96"/>
      <c r="B96"/>
      <c r="C96" t="s">
        <v>411</v>
      </c>
      <c r="D96" s="2" t="s">
        <v>412</v>
      </c>
      <c r="E96" s="2"/>
      <c r="F96" t="s">
        <v>402</v>
      </c>
      <c r="G96">
        <v>1</v>
      </c>
      <c r="H96">
        <v>0</v>
      </c>
      <c r="I96">
        <f t="shared" si="0"/>
        <v>0</v>
      </c>
      <c r="J96">
        <f t="shared" si="1"/>
        <v>0</v>
      </c>
      <c r="K96">
        <f t="shared" si="2"/>
        <v>0</v>
      </c>
      <c r="L96">
        <f t="shared" si="3"/>
        <v>0</v>
      </c>
      <c r="M96"/>
      <c r="N96">
        <v>0</v>
      </c>
      <c r="O96"/>
      <c r="P96"/>
      <c r="Q96"/>
      <c r="R96"/>
      <c r="S96">
        <f t="shared" si="4"/>
        <v>0</v>
      </c>
      <c r="T96"/>
      <c r="U96"/>
      <c r="V96"/>
      <c r="W96"/>
      <c r="Z96" s="1">
        <f t="shared" si="5"/>
        <v>0</v>
      </c>
    </row>
    <row r="97" spans="1:26" ht="24.95" customHeight="1" x14ac:dyDescent="0.25">
      <c r="A97"/>
      <c r="B97"/>
      <c r="C97" t="s">
        <v>413</v>
      </c>
      <c r="D97" s="2" t="s">
        <v>414</v>
      </c>
      <c r="E97" s="2"/>
      <c r="F97" t="s">
        <v>218</v>
      </c>
      <c r="G97">
        <v>1</v>
      </c>
      <c r="H97">
        <v>0</v>
      </c>
      <c r="I97">
        <f t="shared" si="0"/>
        <v>0</v>
      </c>
      <c r="J97">
        <f t="shared" si="1"/>
        <v>0</v>
      </c>
      <c r="K97">
        <f t="shared" si="2"/>
        <v>0</v>
      </c>
      <c r="L97">
        <f t="shared" si="3"/>
        <v>0</v>
      </c>
      <c r="M97"/>
      <c r="N97">
        <v>0</v>
      </c>
      <c r="O97"/>
      <c r="P97"/>
      <c r="Q97"/>
      <c r="R97"/>
      <c r="S97">
        <f t="shared" si="4"/>
        <v>0</v>
      </c>
      <c r="T97"/>
      <c r="U97"/>
      <c r="V97"/>
      <c r="W97"/>
      <c r="Z97" s="1">
        <f t="shared" si="5"/>
        <v>0</v>
      </c>
    </row>
    <row r="98" spans="1:26" ht="24.95" customHeight="1" x14ac:dyDescent="0.25">
      <c r="A98"/>
      <c r="B98"/>
      <c r="C98" t="s">
        <v>415</v>
      </c>
      <c r="D98" s="2" t="s">
        <v>416</v>
      </c>
      <c r="E98" s="2"/>
      <c r="F98" t="s">
        <v>218</v>
      </c>
      <c r="G98">
        <v>1</v>
      </c>
      <c r="H98">
        <v>0</v>
      </c>
      <c r="I98">
        <f t="shared" si="0"/>
        <v>0</v>
      </c>
      <c r="J98">
        <f t="shared" si="1"/>
        <v>0</v>
      </c>
      <c r="K98">
        <f t="shared" si="2"/>
        <v>0</v>
      </c>
      <c r="L98">
        <f t="shared" si="3"/>
        <v>0</v>
      </c>
      <c r="M98"/>
      <c r="N98">
        <v>0</v>
      </c>
      <c r="O98"/>
      <c r="P98"/>
      <c r="Q98"/>
      <c r="R98"/>
      <c r="S98">
        <f t="shared" si="4"/>
        <v>0</v>
      </c>
      <c r="T98"/>
      <c r="U98"/>
      <c r="V98"/>
      <c r="W98"/>
      <c r="Z98" s="1">
        <f t="shared" si="5"/>
        <v>0</v>
      </c>
    </row>
    <row r="99" spans="1:26" ht="24.95" customHeight="1" x14ac:dyDescent="0.25">
      <c r="A99"/>
      <c r="B99"/>
      <c r="C99" t="s">
        <v>417</v>
      </c>
      <c r="D99" s="2" t="s">
        <v>418</v>
      </c>
      <c r="E99" s="2"/>
      <c r="F99" t="s">
        <v>218</v>
      </c>
      <c r="G99">
        <v>5</v>
      </c>
      <c r="H99">
        <v>0</v>
      </c>
      <c r="I99">
        <f t="shared" si="0"/>
        <v>0</v>
      </c>
      <c r="J99">
        <f t="shared" si="1"/>
        <v>0</v>
      </c>
      <c r="K99">
        <f t="shared" si="2"/>
        <v>0</v>
      </c>
      <c r="L99">
        <f t="shared" si="3"/>
        <v>0</v>
      </c>
      <c r="M99"/>
      <c r="N99">
        <v>0</v>
      </c>
      <c r="O99"/>
      <c r="P99"/>
      <c r="Q99"/>
      <c r="R99"/>
      <c r="S99">
        <f t="shared" si="4"/>
        <v>0</v>
      </c>
      <c r="T99"/>
      <c r="U99"/>
      <c r="V99"/>
      <c r="W99"/>
      <c r="Z99" s="1">
        <f t="shared" si="5"/>
        <v>0</v>
      </c>
    </row>
    <row r="100" spans="1:26" ht="24.95" customHeight="1" x14ac:dyDescent="0.25">
      <c r="A100"/>
      <c r="B100"/>
      <c r="C100" t="s">
        <v>419</v>
      </c>
      <c r="D100" s="2" t="s">
        <v>420</v>
      </c>
      <c r="E100" s="2"/>
      <c r="F100" t="s">
        <v>218</v>
      </c>
      <c r="G100">
        <v>4</v>
      </c>
      <c r="H100">
        <v>0</v>
      </c>
      <c r="I100">
        <f t="shared" si="0"/>
        <v>0</v>
      </c>
      <c r="J100">
        <f t="shared" si="1"/>
        <v>0</v>
      </c>
      <c r="K100">
        <f t="shared" si="2"/>
        <v>0</v>
      </c>
      <c r="L100">
        <f t="shared" si="3"/>
        <v>0</v>
      </c>
      <c r="M100"/>
      <c r="N100">
        <v>0</v>
      </c>
      <c r="O100"/>
      <c r="P100"/>
      <c r="Q100"/>
      <c r="R100"/>
      <c r="S100">
        <f t="shared" si="4"/>
        <v>0</v>
      </c>
      <c r="T100"/>
      <c r="U100"/>
      <c r="V100"/>
      <c r="W100"/>
      <c r="Z100" s="1">
        <f t="shared" si="5"/>
        <v>0</v>
      </c>
    </row>
    <row r="101" spans="1:26" ht="24.95" customHeight="1" x14ac:dyDescent="0.25">
      <c r="A101"/>
      <c r="B101"/>
      <c r="C101" t="s">
        <v>421</v>
      </c>
      <c r="D101" s="2" t="s">
        <v>422</v>
      </c>
      <c r="E101" s="2"/>
      <c r="F101" t="s">
        <v>218</v>
      </c>
      <c r="G101">
        <v>1</v>
      </c>
      <c r="H101">
        <v>0</v>
      </c>
      <c r="I101">
        <f t="shared" si="0"/>
        <v>0</v>
      </c>
      <c r="J101">
        <f t="shared" si="1"/>
        <v>0</v>
      </c>
      <c r="K101">
        <f t="shared" si="2"/>
        <v>0</v>
      </c>
      <c r="L101">
        <f t="shared" si="3"/>
        <v>0</v>
      </c>
      <c r="M101"/>
      <c r="N101">
        <v>0</v>
      </c>
      <c r="O101"/>
      <c r="P101"/>
      <c r="Q101"/>
      <c r="R101"/>
      <c r="S101">
        <f t="shared" si="4"/>
        <v>0</v>
      </c>
      <c r="T101"/>
      <c r="U101"/>
      <c r="V101"/>
      <c r="W101"/>
      <c r="Z101" s="1">
        <f t="shared" si="5"/>
        <v>0</v>
      </c>
    </row>
    <row r="102" spans="1:26" ht="24.95" customHeight="1" x14ac:dyDescent="0.25">
      <c r="A102"/>
      <c r="B102"/>
      <c r="C102" t="s">
        <v>423</v>
      </c>
      <c r="D102" s="2" t="s">
        <v>424</v>
      </c>
      <c r="E102" s="2"/>
      <c r="F102" t="s">
        <v>218</v>
      </c>
      <c r="G102">
        <v>6</v>
      </c>
      <c r="H102">
        <v>0</v>
      </c>
      <c r="I102">
        <f t="shared" si="0"/>
        <v>0</v>
      </c>
      <c r="J102">
        <f t="shared" si="1"/>
        <v>0</v>
      </c>
      <c r="K102">
        <f t="shared" si="2"/>
        <v>0</v>
      </c>
      <c r="L102">
        <f t="shared" si="3"/>
        <v>0</v>
      </c>
      <c r="M102"/>
      <c r="N102">
        <v>0</v>
      </c>
      <c r="O102"/>
      <c r="P102"/>
      <c r="Q102"/>
      <c r="R102"/>
      <c r="S102">
        <f t="shared" si="4"/>
        <v>0</v>
      </c>
      <c r="T102"/>
      <c r="U102"/>
      <c r="V102"/>
      <c r="W102"/>
      <c r="Z102" s="1">
        <f t="shared" si="5"/>
        <v>0</v>
      </c>
    </row>
    <row r="103" spans="1:26" ht="24.95" customHeight="1" x14ac:dyDescent="0.25">
      <c r="A103"/>
      <c r="B103"/>
      <c r="C103" t="s">
        <v>425</v>
      </c>
      <c r="D103" s="2" t="s">
        <v>426</v>
      </c>
      <c r="E103" s="2"/>
      <c r="F103" t="s">
        <v>218</v>
      </c>
      <c r="G103">
        <v>6</v>
      </c>
      <c r="H103">
        <v>0</v>
      </c>
      <c r="I103">
        <f t="shared" si="0"/>
        <v>0</v>
      </c>
      <c r="J103">
        <f t="shared" si="1"/>
        <v>0</v>
      </c>
      <c r="K103">
        <f t="shared" si="2"/>
        <v>0</v>
      </c>
      <c r="L103">
        <f t="shared" si="3"/>
        <v>0</v>
      </c>
      <c r="M103"/>
      <c r="N103">
        <v>0</v>
      </c>
      <c r="O103"/>
      <c r="P103"/>
      <c r="Q103"/>
      <c r="R103"/>
      <c r="S103">
        <f t="shared" si="4"/>
        <v>0</v>
      </c>
      <c r="T103"/>
      <c r="U103"/>
      <c r="V103"/>
      <c r="W103"/>
      <c r="Z103" s="1">
        <f t="shared" si="5"/>
        <v>0</v>
      </c>
    </row>
    <row r="104" spans="1:26" ht="24.95" customHeight="1" x14ac:dyDescent="0.25">
      <c r="A104"/>
      <c r="B104"/>
      <c r="C104" t="s">
        <v>427</v>
      </c>
      <c r="D104" s="2" t="s">
        <v>428</v>
      </c>
      <c r="E104" s="2"/>
      <c r="F104" t="s">
        <v>218</v>
      </c>
      <c r="G104">
        <v>-6</v>
      </c>
      <c r="H104">
        <v>0</v>
      </c>
      <c r="I104">
        <f t="shared" si="0"/>
        <v>0</v>
      </c>
      <c r="J104">
        <f t="shared" si="1"/>
        <v>0</v>
      </c>
      <c r="K104">
        <f t="shared" si="2"/>
        <v>0</v>
      </c>
      <c r="L104">
        <f t="shared" si="3"/>
        <v>0</v>
      </c>
      <c r="M104"/>
      <c r="N104">
        <v>0</v>
      </c>
      <c r="O104"/>
      <c r="P104"/>
      <c r="Q104"/>
      <c r="R104"/>
      <c r="S104">
        <f t="shared" si="4"/>
        <v>0</v>
      </c>
      <c r="T104"/>
      <c r="U104"/>
      <c r="V104"/>
      <c r="W104"/>
      <c r="Z104" s="1">
        <f t="shared" si="5"/>
        <v>0</v>
      </c>
    </row>
    <row r="105" spans="1:26" ht="24.95" customHeight="1" x14ac:dyDescent="0.25">
      <c r="A105"/>
      <c r="B105"/>
      <c r="C105" t="s">
        <v>429</v>
      </c>
      <c r="D105" s="2" t="s">
        <v>430</v>
      </c>
      <c r="E105" s="2"/>
      <c r="F105" t="s">
        <v>218</v>
      </c>
      <c r="G105">
        <v>-4</v>
      </c>
      <c r="H105">
        <v>0</v>
      </c>
      <c r="I105">
        <f t="shared" si="0"/>
        <v>0</v>
      </c>
      <c r="J105">
        <f t="shared" si="1"/>
        <v>0</v>
      </c>
      <c r="K105">
        <f t="shared" si="2"/>
        <v>0</v>
      </c>
      <c r="L105">
        <f t="shared" si="3"/>
        <v>0</v>
      </c>
      <c r="M105"/>
      <c r="N105">
        <v>0</v>
      </c>
      <c r="O105"/>
      <c r="P105"/>
      <c r="Q105"/>
      <c r="R105"/>
      <c r="S105">
        <f t="shared" si="4"/>
        <v>0</v>
      </c>
      <c r="T105"/>
      <c r="U105"/>
      <c r="V105"/>
      <c r="W105"/>
      <c r="Z105" s="1">
        <f t="shared" si="5"/>
        <v>0</v>
      </c>
    </row>
    <row r="106" spans="1:26" ht="24.95" customHeight="1" x14ac:dyDescent="0.25">
      <c r="A106"/>
      <c r="B106"/>
      <c r="C106" t="s">
        <v>431</v>
      </c>
      <c r="D106" s="2" t="s">
        <v>432</v>
      </c>
      <c r="E106" s="2"/>
      <c r="F106" t="s">
        <v>218</v>
      </c>
      <c r="G106">
        <v>-4</v>
      </c>
      <c r="H106">
        <v>0</v>
      </c>
      <c r="I106">
        <f t="shared" si="0"/>
        <v>0</v>
      </c>
      <c r="J106">
        <f t="shared" si="1"/>
        <v>0</v>
      </c>
      <c r="K106">
        <f t="shared" si="2"/>
        <v>0</v>
      </c>
      <c r="L106">
        <f t="shared" si="3"/>
        <v>0</v>
      </c>
      <c r="M106"/>
      <c r="N106">
        <v>0</v>
      </c>
      <c r="O106"/>
      <c r="P106"/>
      <c r="Q106"/>
      <c r="R106"/>
      <c r="S106">
        <f t="shared" si="4"/>
        <v>0</v>
      </c>
      <c r="T106"/>
      <c r="U106"/>
      <c r="V106"/>
      <c r="W106"/>
      <c r="Z106" s="1">
        <f t="shared" si="5"/>
        <v>0</v>
      </c>
    </row>
    <row r="107" spans="1:26" ht="24.95" customHeight="1" x14ac:dyDescent="0.25">
      <c r="A107"/>
      <c r="B107"/>
      <c r="C107" t="s">
        <v>433</v>
      </c>
      <c r="D107" s="2" t="s">
        <v>434</v>
      </c>
      <c r="E107" s="2"/>
      <c r="F107" t="s">
        <v>218</v>
      </c>
      <c r="G107">
        <v>2</v>
      </c>
      <c r="H107">
        <v>0</v>
      </c>
      <c r="I107">
        <f t="shared" si="0"/>
        <v>0</v>
      </c>
      <c r="J107">
        <f t="shared" si="1"/>
        <v>0</v>
      </c>
      <c r="K107">
        <f t="shared" si="2"/>
        <v>0</v>
      </c>
      <c r="L107">
        <f t="shared" si="3"/>
        <v>0</v>
      </c>
      <c r="M107"/>
      <c r="N107">
        <v>0</v>
      </c>
      <c r="O107"/>
      <c r="P107"/>
      <c r="Q107"/>
      <c r="R107"/>
      <c r="S107">
        <f t="shared" si="4"/>
        <v>0</v>
      </c>
      <c r="T107"/>
      <c r="U107"/>
      <c r="V107"/>
      <c r="W107"/>
      <c r="Z107" s="1">
        <f t="shared" si="5"/>
        <v>0</v>
      </c>
    </row>
    <row r="108" spans="1:26" ht="24.95" customHeight="1" x14ac:dyDescent="0.25">
      <c r="A108"/>
      <c r="B108"/>
      <c r="C108" t="s">
        <v>435</v>
      </c>
      <c r="D108" s="2" t="s">
        <v>436</v>
      </c>
      <c r="E108" s="2"/>
      <c r="F108" t="s">
        <v>218</v>
      </c>
      <c r="G108">
        <v>16</v>
      </c>
      <c r="H108">
        <v>0</v>
      </c>
      <c r="I108">
        <f t="shared" si="0"/>
        <v>0</v>
      </c>
      <c r="J108">
        <f t="shared" si="1"/>
        <v>0</v>
      </c>
      <c r="K108">
        <f t="shared" si="2"/>
        <v>0</v>
      </c>
      <c r="L108">
        <f t="shared" si="3"/>
        <v>0</v>
      </c>
      <c r="M108"/>
      <c r="N108">
        <v>0</v>
      </c>
      <c r="O108"/>
      <c r="P108"/>
      <c r="Q108"/>
      <c r="R108"/>
      <c r="S108">
        <f t="shared" si="4"/>
        <v>0</v>
      </c>
      <c r="T108"/>
      <c r="U108"/>
      <c r="V108"/>
      <c r="W108"/>
      <c r="Z108" s="1">
        <f t="shared" si="5"/>
        <v>0</v>
      </c>
    </row>
    <row r="109" spans="1:26" ht="24.95" customHeight="1" x14ac:dyDescent="0.25">
      <c r="A109"/>
      <c r="B109"/>
      <c r="C109" t="s">
        <v>437</v>
      </c>
      <c r="D109" s="2" t="s">
        <v>438</v>
      </c>
      <c r="E109" s="2"/>
      <c r="F109" t="s">
        <v>218</v>
      </c>
      <c r="G109">
        <v>3</v>
      </c>
      <c r="H109">
        <v>0</v>
      </c>
      <c r="I109">
        <f t="shared" si="0"/>
        <v>0</v>
      </c>
      <c r="J109">
        <f t="shared" si="1"/>
        <v>0</v>
      </c>
      <c r="K109">
        <f t="shared" si="2"/>
        <v>0</v>
      </c>
      <c r="L109">
        <f t="shared" si="3"/>
        <v>0</v>
      </c>
      <c r="M109"/>
      <c r="N109">
        <v>0</v>
      </c>
      <c r="O109"/>
      <c r="P109"/>
      <c r="Q109"/>
      <c r="R109"/>
      <c r="S109">
        <f t="shared" si="4"/>
        <v>0</v>
      </c>
      <c r="T109"/>
      <c r="U109"/>
      <c r="V109"/>
      <c r="W109"/>
      <c r="Z109" s="1">
        <f t="shared" si="5"/>
        <v>0</v>
      </c>
    </row>
    <row r="110" spans="1:26" ht="24.95" customHeight="1" x14ac:dyDescent="0.25">
      <c r="A110"/>
      <c r="B110"/>
      <c r="C110" t="s">
        <v>439</v>
      </c>
      <c r="D110" s="2" t="s">
        <v>440</v>
      </c>
      <c r="E110" s="2"/>
      <c r="F110" t="s">
        <v>218</v>
      </c>
      <c r="G110">
        <v>13</v>
      </c>
      <c r="H110">
        <v>0</v>
      </c>
      <c r="I110">
        <f t="shared" si="0"/>
        <v>0</v>
      </c>
      <c r="J110">
        <f t="shared" si="1"/>
        <v>0</v>
      </c>
      <c r="K110">
        <f t="shared" si="2"/>
        <v>0</v>
      </c>
      <c r="L110">
        <f t="shared" si="3"/>
        <v>0</v>
      </c>
      <c r="M110"/>
      <c r="N110">
        <v>0</v>
      </c>
      <c r="O110"/>
      <c r="P110"/>
      <c r="Q110"/>
      <c r="R110"/>
      <c r="S110">
        <f t="shared" si="4"/>
        <v>0</v>
      </c>
      <c r="T110"/>
      <c r="U110"/>
      <c r="V110"/>
      <c r="W110"/>
      <c r="Z110" s="1">
        <f t="shared" si="5"/>
        <v>0</v>
      </c>
    </row>
    <row r="111" spans="1:26" ht="24.95" customHeight="1" x14ac:dyDescent="0.25">
      <c r="A111"/>
      <c r="B111"/>
      <c r="C111" t="s">
        <v>441</v>
      </c>
      <c r="D111" s="2" t="s">
        <v>442</v>
      </c>
      <c r="E111" s="2"/>
      <c r="F111" t="s">
        <v>218</v>
      </c>
      <c r="G111">
        <v>112</v>
      </c>
      <c r="H111">
        <v>0</v>
      </c>
      <c r="I111">
        <f t="shared" si="0"/>
        <v>0</v>
      </c>
      <c r="J111">
        <f t="shared" si="1"/>
        <v>0</v>
      </c>
      <c r="K111">
        <f t="shared" si="2"/>
        <v>0</v>
      </c>
      <c r="L111">
        <f t="shared" si="3"/>
        <v>0</v>
      </c>
      <c r="M111"/>
      <c r="N111">
        <v>0</v>
      </c>
      <c r="O111"/>
      <c r="P111"/>
      <c r="Q111"/>
      <c r="R111"/>
      <c r="S111">
        <f t="shared" si="4"/>
        <v>0</v>
      </c>
      <c r="T111"/>
      <c r="U111"/>
      <c r="V111"/>
      <c r="W111"/>
      <c r="Z111" s="1">
        <f t="shared" si="5"/>
        <v>0</v>
      </c>
    </row>
    <row r="112" spans="1:26" ht="24.95" customHeight="1" x14ac:dyDescent="0.25">
      <c r="A112"/>
      <c r="B112"/>
      <c r="C112" t="s">
        <v>443</v>
      </c>
      <c r="D112" s="2" t="s">
        <v>444</v>
      </c>
      <c r="E112" s="2"/>
      <c r="F112" t="s">
        <v>218</v>
      </c>
      <c r="G112">
        <v>112</v>
      </c>
      <c r="H112">
        <v>0</v>
      </c>
      <c r="I112">
        <f t="shared" si="0"/>
        <v>0</v>
      </c>
      <c r="J112">
        <f t="shared" si="1"/>
        <v>0</v>
      </c>
      <c r="K112">
        <f t="shared" si="2"/>
        <v>0</v>
      </c>
      <c r="L112">
        <f t="shared" si="3"/>
        <v>0</v>
      </c>
      <c r="M112"/>
      <c r="N112">
        <v>0</v>
      </c>
      <c r="O112"/>
      <c r="P112"/>
      <c r="Q112"/>
      <c r="R112"/>
      <c r="S112">
        <f t="shared" si="4"/>
        <v>0</v>
      </c>
      <c r="T112"/>
      <c r="U112"/>
      <c r="V112"/>
      <c r="W112"/>
      <c r="Z112" s="1">
        <f t="shared" si="5"/>
        <v>0</v>
      </c>
    </row>
    <row r="113" spans="1:26" ht="24.95" customHeight="1" x14ac:dyDescent="0.25">
      <c r="A113"/>
      <c r="B113"/>
      <c r="C113" t="s">
        <v>445</v>
      </c>
      <c r="D113" s="2" t="s">
        <v>446</v>
      </c>
      <c r="E113" s="2"/>
      <c r="F113" t="s">
        <v>218</v>
      </c>
      <c r="G113">
        <v>1</v>
      </c>
      <c r="H113">
        <v>0</v>
      </c>
      <c r="I113">
        <f t="shared" si="0"/>
        <v>0</v>
      </c>
      <c r="J113">
        <f t="shared" si="1"/>
        <v>0</v>
      </c>
      <c r="K113">
        <f t="shared" si="2"/>
        <v>0</v>
      </c>
      <c r="L113">
        <f t="shared" si="3"/>
        <v>0</v>
      </c>
      <c r="M113"/>
      <c r="N113">
        <v>0</v>
      </c>
      <c r="O113"/>
      <c r="P113">
        <v>2.0000000000000002E-5</v>
      </c>
      <c r="Q113"/>
      <c r="R113">
        <v>2.0000000000000002E-5</v>
      </c>
      <c r="S113">
        <f t="shared" si="4"/>
        <v>0</v>
      </c>
      <c r="T113"/>
      <c r="U113"/>
      <c r="V113"/>
      <c r="W113"/>
      <c r="Z113" s="1">
        <f t="shared" si="5"/>
        <v>0</v>
      </c>
    </row>
    <row r="114" spans="1:26" ht="24.95" customHeight="1" x14ac:dyDescent="0.25">
      <c r="A114"/>
      <c r="B114"/>
      <c r="C114" t="s">
        <v>447</v>
      </c>
      <c r="D114" s="2" t="s">
        <v>448</v>
      </c>
      <c r="E114" s="2"/>
      <c r="F114" t="s">
        <v>218</v>
      </c>
      <c r="G114">
        <v>1</v>
      </c>
      <c r="H114">
        <v>0</v>
      </c>
      <c r="I114">
        <f t="shared" si="0"/>
        <v>0</v>
      </c>
      <c r="J114">
        <f t="shared" si="1"/>
        <v>0</v>
      </c>
      <c r="K114">
        <f t="shared" si="2"/>
        <v>0</v>
      </c>
      <c r="L114">
        <f t="shared" si="3"/>
        <v>0</v>
      </c>
      <c r="M114"/>
      <c r="N114">
        <v>0</v>
      </c>
      <c r="O114"/>
      <c r="P114"/>
      <c r="Q114"/>
      <c r="R114"/>
      <c r="S114">
        <f t="shared" si="4"/>
        <v>0</v>
      </c>
      <c r="T114"/>
      <c r="U114"/>
      <c r="V114"/>
      <c r="W114"/>
      <c r="Z114" s="1">
        <f t="shared" si="5"/>
        <v>0</v>
      </c>
    </row>
    <row r="115" spans="1:26" ht="24.95" customHeight="1" x14ac:dyDescent="0.25">
      <c r="A115"/>
      <c r="B115"/>
      <c r="C115" t="s">
        <v>449</v>
      </c>
      <c r="D115" s="2" t="s">
        <v>450</v>
      </c>
      <c r="E115" s="2"/>
      <c r="F115" t="s">
        <v>218</v>
      </c>
      <c r="G115">
        <v>4</v>
      </c>
      <c r="H115">
        <v>0</v>
      </c>
      <c r="I115">
        <f t="shared" si="0"/>
        <v>0</v>
      </c>
      <c r="J115">
        <f t="shared" si="1"/>
        <v>0</v>
      </c>
      <c r="K115">
        <f t="shared" si="2"/>
        <v>0</v>
      </c>
      <c r="L115">
        <f t="shared" si="3"/>
        <v>0</v>
      </c>
      <c r="M115"/>
      <c r="N115">
        <v>0</v>
      </c>
      <c r="O115"/>
      <c r="P115"/>
      <c r="Q115"/>
      <c r="R115"/>
      <c r="S115">
        <f t="shared" si="4"/>
        <v>0</v>
      </c>
      <c r="T115"/>
      <c r="U115"/>
      <c r="V115"/>
      <c r="W115"/>
      <c r="Z115" s="1">
        <f t="shared" si="5"/>
        <v>0</v>
      </c>
    </row>
    <row r="116" spans="1:26" x14ac:dyDescent="0.25">
      <c r="A116"/>
      <c r="B116"/>
      <c r="C116" t="s">
        <v>8</v>
      </c>
      <c r="D116" s="2" t="s">
        <v>393</v>
      </c>
      <c r="E116" s="2"/>
      <c r="F116"/>
      <c r="G116"/>
      <c r="H116"/>
      <c r="I116">
        <f>ROUND((SUM(I92:I115))/1,2)</f>
        <v>0</v>
      </c>
      <c r="J116"/>
      <c r="K116"/>
      <c r="L116">
        <f>ROUND((SUM(L92:L115))/1,2)</f>
        <v>0</v>
      </c>
      <c r="M116">
        <f>ROUND((SUM(M92:M115))/1,2)</f>
        <v>0</v>
      </c>
      <c r="N116"/>
      <c r="O116"/>
      <c r="P116"/>
      <c r="Q116"/>
      <c r="R116"/>
      <c r="S116">
        <f>ROUND((SUM(S92:S115))/1,2)</f>
        <v>0</v>
      </c>
      <c r="T116"/>
      <c r="U116"/>
      <c r="V116">
        <f>ROUND((SUM(V92:V115))/1,2)</f>
        <v>0</v>
      </c>
      <c r="W116"/>
      <c r="X116"/>
      <c r="Y116"/>
      <c r="Z116"/>
    </row>
    <row r="117" spans="1:26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6" x14ac:dyDescent="0.25">
      <c r="A118"/>
      <c r="B118"/>
      <c r="C118"/>
      <c r="D118" s="2" t="s">
        <v>85</v>
      </c>
      <c r="E118" s="2"/>
      <c r="F118"/>
      <c r="G118"/>
      <c r="H118"/>
      <c r="I118">
        <f>ROUND((SUM(I87:I117))/2,2)</f>
        <v>0</v>
      </c>
      <c r="J118"/>
      <c r="K118"/>
      <c r="L118">
        <f>ROUND((SUM(L87:L117))/2,2)</f>
        <v>0</v>
      </c>
      <c r="M118">
        <f>ROUND((SUM(M87:M117))/2,2)</f>
        <v>0</v>
      </c>
      <c r="N118"/>
      <c r="O118"/>
      <c r="P118"/>
      <c r="Q118"/>
      <c r="R118"/>
      <c r="S118">
        <f>ROUND((SUM(S87:S117))/2,2)</f>
        <v>0</v>
      </c>
      <c r="T118"/>
      <c r="U118"/>
      <c r="V118">
        <f>ROUND((SUM(V87:V117))/2,2)</f>
        <v>0</v>
      </c>
      <c r="W118"/>
    </row>
    <row r="119" spans="1:26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6" x14ac:dyDescent="0.25">
      <c r="A120"/>
      <c r="B120"/>
      <c r="C120"/>
      <c r="D120" s="2" t="s">
        <v>93</v>
      </c>
      <c r="E120" s="2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</row>
    <row r="121" spans="1:26" x14ac:dyDescent="0.25">
      <c r="A121"/>
      <c r="B121"/>
      <c r="C121">
        <v>713</v>
      </c>
      <c r="D121" s="2" t="s">
        <v>96</v>
      </c>
      <c r="E121" s="2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</row>
    <row r="122" spans="1:26" ht="24.95" customHeight="1" x14ac:dyDescent="0.25">
      <c r="A122"/>
      <c r="B122"/>
      <c r="C122" t="s">
        <v>451</v>
      </c>
      <c r="D122" s="2" t="s">
        <v>452</v>
      </c>
      <c r="E122" s="2"/>
      <c r="F122" t="s">
        <v>215</v>
      </c>
      <c r="G122">
        <v>10</v>
      </c>
      <c r="H122">
        <v>0</v>
      </c>
      <c r="I122">
        <f t="shared" ref="I122:I136" si="6">ROUND(G122*(H122),2)</f>
        <v>0</v>
      </c>
      <c r="J122">
        <f t="shared" ref="J122:J136" si="7">ROUND(G122*(N122),2)</f>
        <v>0</v>
      </c>
      <c r="K122">
        <f t="shared" ref="K122:K136" si="8">ROUND(G122*(O122),2)</f>
        <v>0</v>
      </c>
      <c r="L122">
        <f t="shared" ref="L122:L136" si="9">ROUND(G122*(H122),2)</f>
        <v>0</v>
      </c>
      <c r="M122"/>
      <c r="N122">
        <v>0</v>
      </c>
      <c r="O122"/>
      <c r="P122">
        <v>2.2000000000000001E-4</v>
      </c>
      <c r="Q122"/>
      <c r="R122">
        <v>2.2000000000000001E-4</v>
      </c>
      <c r="S122">
        <f t="shared" ref="S122:S136" si="10">ROUND(G122*(P122),3)</f>
        <v>2E-3</v>
      </c>
      <c r="T122"/>
      <c r="U122"/>
      <c r="V122"/>
      <c r="W122"/>
      <c r="Z122" s="1">
        <f t="shared" ref="Z122:Z136" si="11">0.058844*POWER(I122,0.952797)</f>
        <v>0</v>
      </c>
    </row>
    <row r="123" spans="1:26" ht="35.1" customHeight="1" x14ac:dyDescent="0.25">
      <c r="A123"/>
      <c r="B123"/>
      <c r="C123" t="s">
        <v>453</v>
      </c>
      <c r="D123" s="2" t="s">
        <v>454</v>
      </c>
      <c r="E123" s="2"/>
      <c r="F123" t="s">
        <v>215</v>
      </c>
      <c r="G123">
        <v>3</v>
      </c>
      <c r="H123">
        <v>0</v>
      </c>
      <c r="I123">
        <f t="shared" si="6"/>
        <v>0</v>
      </c>
      <c r="J123">
        <f t="shared" si="7"/>
        <v>0</v>
      </c>
      <c r="K123">
        <f t="shared" si="8"/>
        <v>0</v>
      </c>
      <c r="L123">
        <f t="shared" si="9"/>
        <v>0</v>
      </c>
      <c r="M123">
        <f>ROUND(G123*(H123),2)</f>
        <v>0</v>
      </c>
      <c r="N123">
        <v>0</v>
      </c>
      <c r="O123"/>
      <c r="P123"/>
      <c r="Q123"/>
      <c r="R123"/>
      <c r="S123">
        <f t="shared" si="10"/>
        <v>0</v>
      </c>
      <c r="T123"/>
      <c r="U123"/>
      <c r="V123"/>
      <c r="W123"/>
      <c r="Z123" s="1">
        <f t="shared" si="11"/>
        <v>0</v>
      </c>
    </row>
    <row r="124" spans="1:26" ht="35.1" customHeight="1" x14ac:dyDescent="0.25">
      <c r="A124"/>
      <c r="B124"/>
      <c r="C124" t="s">
        <v>455</v>
      </c>
      <c r="D124" s="2" t="s">
        <v>456</v>
      </c>
      <c r="E124" s="2"/>
      <c r="F124" t="s">
        <v>215</v>
      </c>
      <c r="G124">
        <v>1</v>
      </c>
      <c r="H124">
        <v>0</v>
      </c>
      <c r="I124">
        <f t="shared" si="6"/>
        <v>0</v>
      </c>
      <c r="J124">
        <f t="shared" si="7"/>
        <v>0</v>
      </c>
      <c r="K124">
        <f t="shared" si="8"/>
        <v>0</v>
      </c>
      <c r="L124">
        <f t="shared" si="9"/>
        <v>0</v>
      </c>
      <c r="M124">
        <f>ROUND(G124*(H124),2)</f>
        <v>0</v>
      </c>
      <c r="N124">
        <v>0</v>
      </c>
      <c r="O124"/>
      <c r="P124"/>
      <c r="Q124"/>
      <c r="R124"/>
      <c r="S124">
        <f t="shared" si="10"/>
        <v>0</v>
      </c>
      <c r="T124"/>
      <c r="U124"/>
      <c r="V124"/>
      <c r="W124"/>
      <c r="Z124" s="1">
        <f t="shared" si="11"/>
        <v>0</v>
      </c>
    </row>
    <row r="125" spans="1:26" ht="35.1" customHeight="1" x14ac:dyDescent="0.25">
      <c r="A125"/>
      <c r="B125"/>
      <c r="C125" t="s">
        <v>457</v>
      </c>
      <c r="D125" s="2" t="s">
        <v>458</v>
      </c>
      <c r="E125" s="2"/>
      <c r="F125" t="s">
        <v>215</v>
      </c>
      <c r="G125">
        <v>6</v>
      </c>
      <c r="H125">
        <v>0</v>
      </c>
      <c r="I125">
        <f t="shared" si="6"/>
        <v>0</v>
      </c>
      <c r="J125">
        <f t="shared" si="7"/>
        <v>0</v>
      </c>
      <c r="K125">
        <f t="shared" si="8"/>
        <v>0</v>
      </c>
      <c r="L125">
        <f t="shared" si="9"/>
        <v>0</v>
      </c>
      <c r="M125">
        <f>ROUND(G125*(H125),2)</f>
        <v>0</v>
      </c>
      <c r="N125">
        <v>0</v>
      </c>
      <c r="O125"/>
      <c r="P125"/>
      <c r="Q125"/>
      <c r="R125"/>
      <c r="S125">
        <f t="shared" si="10"/>
        <v>0</v>
      </c>
      <c r="T125"/>
      <c r="U125"/>
      <c r="V125"/>
      <c r="W125"/>
      <c r="Z125" s="1">
        <f t="shared" si="11"/>
        <v>0</v>
      </c>
    </row>
    <row r="126" spans="1:26" ht="24.95" customHeight="1" x14ac:dyDescent="0.25">
      <c r="A126"/>
      <c r="B126"/>
      <c r="C126" t="s">
        <v>459</v>
      </c>
      <c r="D126" s="2" t="s">
        <v>460</v>
      </c>
      <c r="E126" s="2"/>
      <c r="F126" t="s">
        <v>215</v>
      </c>
      <c r="G126">
        <v>5</v>
      </c>
      <c r="H126">
        <v>0</v>
      </c>
      <c r="I126">
        <f t="shared" si="6"/>
        <v>0</v>
      </c>
      <c r="J126">
        <f t="shared" si="7"/>
        <v>0</v>
      </c>
      <c r="K126">
        <f t="shared" si="8"/>
        <v>0</v>
      </c>
      <c r="L126">
        <f t="shared" si="9"/>
        <v>0</v>
      </c>
      <c r="M126"/>
      <c r="N126">
        <v>0</v>
      </c>
      <c r="O126"/>
      <c r="P126">
        <v>2.0000000000000002E-5</v>
      </c>
      <c r="Q126"/>
      <c r="R126">
        <v>2.0000000000000002E-5</v>
      </c>
      <c r="S126">
        <f t="shared" si="10"/>
        <v>0</v>
      </c>
      <c r="T126"/>
      <c r="U126"/>
      <c r="V126"/>
      <c r="W126"/>
      <c r="Z126" s="1">
        <f t="shared" si="11"/>
        <v>0</v>
      </c>
    </row>
    <row r="127" spans="1:26" ht="24.95" customHeight="1" x14ac:dyDescent="0.25">
      <c r="A127"/>
      <c r="B127"/>
      <c r="C127" t="s">
        <v>461</v>
      </c>
      <c r="D127" s="2" t="s">
        <v>462</v>
      </c>
      <c r="E127" s="2"/>
      <c r="F127" t="s">
        <v>215</v>
      </c>
      <c r="G127">
        <v>5</v>
      </c>
      <c r="H127">
        <v>0</v>
      </c>
      <c r="I127">
        <f t="shared" si="6"/>
        <v>0</v>
      </c>
      <c r="J127">
        <f t="shared" si="7"/>
        <v>0</v>
      </c>
      <c r="K127">
        <f t="shared" si="8"/>
        <v>0</v>
      </c>
      <c r="L127">
        <f t="shared" si="9"/>
        <v>0</v>
      </c>
      <c r="M127">
        <f>ROUND(G127*(H127),2)</f>
        <v>0</v>
      </c>
      <c r="N127">
        <v>0</v>
      </c>
      <c r="O127"/>
      <c r="P127"/>
      <c r="Q127"/>
      <c r="R127"/>
      <c r="S127">
        <f t="shared" si="10"/>
        <v>0</v>
      </c>
      <c r="T127"/>
      <c r="U127"/>
      <c r="V127"/>
      <c r="W127"/>
      <c r="Z127" s="1">
        <f t="shared" si="11"/>
        <v>0</v>
      </c>
    </row>
    <row r="128" spans="1:26" ht="35.1" customHeight="1" x14ac:dyDescent="0.25">
      <c r="A128"/>
      <c r="B128"/>
      <c r="C128" t="s">
        <v>463</v>
      </c>
      <c r="D128" s="2" t="s">
        <v>464</v>
      </c>
      <c r="E128" s="2"/>
      <c r="F128" t="s">
        <v>215</v>
      </c>
      <c r="G128">
        <v>160</v>
      </c>
      <c r="H128">
        <v>0</v>
      </c>
      <c r="I128">
        <f t="shared" si="6"/>
        <v>0</v>
      </c>
      <c r="J128">
        <f t="shared" si="7"/>
        <v>0</v>
      </c>
      <c r="K128">
        <f t="shared" si="8"/>
        <v>0</v>
      </c>
      <c r="L128">
        <f t="shared" si="9"/>
        <v>0</v>
      </c>
      <c r="M128"/>
      <c r="N128">
        <v>0</v>
      </c>
      <c r="O128"/>
      <c r="P128"/>
      <c r="Q128"/>
      <c r="R128"/>
      <c r="S128">
        <f t="shared" si="10"/>
        <v>0</v>
      </c>
      <c r="T128"/>
      <c r="U128"/>
      <c r="V128"/>
      <c r="W128"/>
      <c r="Z128" s="1">
        <f t="shared" si="11"/>
        <v>0</v>
      </c>
    </row>
    <row r="129" spans="1:26" ht="24.95" customHeight="1" x14ac:dyDescent="0.25">
      <c r="A129"/>
      <c r="B129"/>
      <c r="C129" t="s">
        <v>465</v>
      </c>
      <c r="D129" s="2" t="s">
        <v>466</v>
      </c>
      <c r="E129" s="2"/>
      <c r="F129" t="s">
        <v>215</v>
      </c>
      <c r="G129">
        <v>36</v>
      </c>
      <c r="H129">
        <v>0</v>
      </c>
      <c r="I129">
        <f t="shared" si="6"/>
        <v>0</v>
      </c>
      <c r="J129">
        <f t="shared" si="7"/>
        <v>0</v>
      </c>
      <c r="K129">
        <f t="shared" si="8"/>
        <v>0</v>
      </c>
      <c r="L129">
        <f t="shared" si="9"/>
        <v>0</v>
      </c>
      <c r="M129"/>
      <c r="N129">
        <v>0</v>
      </c>
      <c r="O129"/>
      <c r="P129"/>
      <c r="Q129"/>
      <c r="R129"/>
      <c r="S129">
        <f t="shared" si="10"/>
        <v>0</v>
      </c>
      <c r="T129"/>
      <c r="U129"/>
      <c r="V129"/>
      <c r="W129"/>
      <c r="Z129" s="1">
        <f t="shared" si="11"/>
        <v>0</v>
      </c>
    </row>
    <row r="130" spans="1:26" ht="24.95" customHeight="1" x14ac:dyDescent="0.25">
      <c r="A130"/>
      <c r="B130"/>
      <c r="C130" t="s">
        <v>467</v>
      </c>
      <c r="D130" s="2" t="s">
        <v>468</v>
      </c>
      <c r="E130" s="2"/>
      <c r="F130" t="s">
        <v>215</v>
      </c>
      <c r="G130">
        <v>18</v>
      </c>
      <c r="H130">
        <v>0</v>
      </c>
      <c r="I130">
        <f t="shared" si="6"/>
        <v>0</v>
      </c>
      <c r="J130">
        <f t="shared" si="7"/>
        <v>0</v>
      </c>
      <c r="K130">
        <f t="shared" si="8"/>
        <v>0</v>
      </c>
      <c r="L130">
        <f t="shared" si="9"/>
        <v>0</v>
      </c>
      <c r="M130"/>
      <c r="N130">
        <v>0</v>
      </c>
      <c r="O130"/>
      <c r="P130"/>
      <c r="Q130"/>
      <c r="R130"/>
      <c r="S130">
        <f t="shared" si="10"/>
        <v>0</v>
      </c>
      <c r="T130"/>
      <c r="U130"/>
      <c r="V130"/>
      <c r="W130"/>
      <c r="Z130" s="1">
        <f t="shared" si="11"/>
        <v>0</v>
      </c>
    </row>
    <row r="131" spans="1:26" ht="24.95" customHeight="1" x14ac:dyDescent="0.25">
      <c r="A131"/>
      <c r="B131"/>
      <c r="C131" t="s">
        <v>469</v>
      </c>
      <c r="D131" s="2" t="s">
        <v>470</v>
      </c>
      <c r="E131" s="2"/>
      <c r="F131" t="s">
        <v>215</v>
      </c>
      <c r="G131">
        <v>30</v>
      </c>
      <c r="H131">
        <v>0</v>
      </c>
      <c r="I131">
        <f t="shared" si="6"/>
        <v>0</v>
      </c>
      <c r="J131">
        <f t="shared" si="7"/>
        <v>0</v>
      </c>
      <c r="K131">
        <f t="shared" si="8"/>
        <v>0</v>
      </c>
      <c r="L131">
        <f t="shared" si="9"/>
        <v>0</v>
      </c>
      <c r="M131"/>
      <c r="N131">
        <v>0</v>
      </c>
      <c r="O131"/>
      <c r="P131"/>
      <c r="Q131"/>
      <c r="R131"/>
      <c r="S131">
        <f t="shared" si="10"/>
        <v>0</v>
      </c>
      <c r="T131"/>
      <c r="U131"/>
      <c r="V131"/>
      <c r="W131"/>
      <c r="Z131" s="1">
        <f t="shared" si="11"/>
        <v>0</v>
      </c>
    </row>
    <row r="132" spans="1:26" ht="24.95" customHeight="1" x14ac:dyDescent="0.25">
      <c r="A132"/>
      <c r="B132"/>
      <c r="C132" t="s">
        <v>471</v>
      </c>
      <c r="D132" s="2" t="s">
        <v>472</v>
      </c>
      <c r="E132" s="2"/>
      <c r="F132" t="s">
        <v>215</v>
      </c>
      <c r="G132">
        <v>28</v>
      </c>
      <c r="H132">
        <v>0</v>
      </c>
      <c r="I132">
        <f t="shared" si="6"/>
        <v>0</v>
      </c>
      <c r="J132">
        <f t="shared" si="7"/>
        <v>0</v>
      </c>
      <c r="K132">
        <f t="shared" si="8"/>
        <v>0</v>
      </c>
      <c r="L132">
        <f t="shared" si="9"/>
        <v>0</v>
      </c>
      <c r="M132"/>
      <c r="N132">
        <v>0</v>
      </c>
      <c r="O132"/>
      <c r="P132"/>
      <c r="Q132"/>
      <c r="R132"/>
      <c r="S132">
        <f t="shared" si="10"/>
        <v>0</v>
      </c>
      <c r="T132"/>
      <c r="U132"/>
      <c r="V132"/>
      <c r="W132"/>
      <c r="Z132" s="1">
        <f t="shared" si="11"/>
        <v>0</v>
      </c>
    </row>
    <row r="133" spans="1:26" ht="24.95" customHeight="1" x14ac:dyDescent="0.25">
      <c r="A133"/>
      <c r="B133"/>
      <c r="C133" t="s">
        <v>473</v>
      </c>
      <c r="D133" s="2" t="s">
        <v>474</v>
      </c>
      <c r="E133" s="2"/>
      <c r="F133" t="s">
        <v>215</v>
      </c>
      <c r="G133">
        <v>48</v>
      </c>
      <c r="H133">
        <v>0</v>
      </c>
      <c r="I133">
        <f t="shared" si="6"/>
        <v>0</v>
      </c>
      <c r="J133">
        <f t="shared" si="7"/>
        <v>0</v>
      </c>
      <c r="K133">
        <f t="shared" si="8"/>
        <v>0</v>
      </c>
      <c r="L133">
        <f t="shared" si="9"/>
        <v>0</v>
      </c>
      <c r="M133"/>
      <c r="N133">
        <v>0</v>
      </c>
      <c r="O133"/>
      <c r="P133"/>
      <c r="Q133"/>
      <c r="R133"/>
      <c r="S133">
        <f t="shared" si="10"/>
        <v>0</v>
      </c>
      <c r="T133"/>
      <c r="U133"/>
      <c r="V133"/>
      <c r="W133"/>
      <c r="Z133" s="1">
        <f t="shared" si="11"/>
        <v>0</v>
      </c>
    </row>
    <row r="134" spans="1:26" ht="24.95" customHeight="1" x14ac:dyDescent="0.25">
      <c r="A134"/>
      <c r="B134"/>
      <c r="C134" t="s">
        <v>475</v>
      </c>
      <c r="D134" s="2" t="s">
        <v>476</v>
      </c>
      <c r="E134" s="2"/>
      <c r="F134" t="s">
        <v>218</v>
      </c>
      <c r="G134">
        <v>1</v>
      </c>
      <c r="H134">
        <v>0</v>
      </c>
      <c r="I134">
        <f t="shared" si="6"/>
        <v>0</v>
      </c>
      <c r="J134">
        <f t="shared" si="7"/>
        <v>0</v>
      </c>
      <c r="K134">
        <f t="shared" si="8"/>
        <v>0</v>
      </c>
      <c r="L134">
        <f t="shared" si="9"/>
        <v>0</v>
      </c>
      <c r="M134"/>
      <c r="N134">
        <v>0</v>
      </c>
      <c r="O134"/>
      <c r="P134"/>
      <c r="Q134"/>
      <c r="R134"/>
      <c r="S134">
        <f t="shared" si="10"/>
        <v>0</v>
      </c>
      <c r="T134"/>
      <c r="U134"/>
      <c r="V134"/>
      <c r="W134"/>
      <c r="Z134" s="1">
        <f t="shared" si="11"/>
        <v>0</v>
      </c>
    </row>
    <row r="135" spans="1:26" ht="24.95" customHeight="1" x14ac:dyDescent="0.25">
      <c r="A135"/>
      <c r="B135"/>
      <c r="C135" t="s">
        <v>477</v>
      </c>
      <c r="D135" s="2" t="s">
        <v>478</v>
      </c>
      <c r="E135" s="2"/>
      <c r="F135" t="s">
        <v>218</v>
      </c>
      <c r="G135">
        <v>1</v>
      </c>
      <c r="H135">
        <v>0</v>
      </c>
      <c r="I135">
        <f t="shared" si="6"/>
        <v>0</v>
      </c>
      <c r="J135">
        <f t="shared" si="7"/>
        <v>0</v>
      </c>
      <c r="K135">
        <f t="shared" si="8"/>
        <v>0</v>
      </c>
      <c r="L135">
        <f t="shared" si="9"/>
        <v>0</v>
      </c>
      <c r="M135"/>
      <c r="N135">
        <v>0</v>
      </c>
      <c r="O135"/>
      <c r="P135"/>
      <c r="Q135"/>
      <c r="R135"/>
      <c r="S135">
        <f t="shared" si="10"/>
        <v>0</v>
      </c>
      <c r="T135"/>
      <c r="U135"/>
      <c r="V135"/>
      <c r="W135"/>
      <c r="Z135" s="1">
        <f t="shared" si="11"/>
        <v>0</v>
      </c>
    </row>
    <row r="136" spans="1:26" ht="24.95" customHeight="1" x14ac:dyDescent="0.25">
      <c r="A136"/>
      <c r="B136"/>
      <c r="C136" t="s">
        <v>479</v>
      </c>
      <c r="D136" s="2" t="s">
        <v>480</v>
      </c>
      <c r="E136" s="2"/>
      <c r="F136" t="s">
        <v>255</v>
      </c>
      <c r="G136">
        <v>100</v>
      </c>
      <c r="H136">
        <v>0</v>
      </c>
      <c r="I136">
        <f t="shared" si="6"/>
        <v>0</v>
      </c>
      <c r="J136">
        <f t="shared" si="7"/>
        <v>0</v>
      </c>
      <c r="K136">
        <f t="shared" si="8"/>
        <v>0</v>
      </c>
      <c r="L136">
        <f t="shared" si="9"/>
        <v>0</v>
      </c>
      <c r="M136"/>
      <c r="N136">
        <v>0</v>
      </c>
      <c r="O136"/>
      <c r="P136"/>
      <c r="Q136"/>
      <c r="R136"/>
      <c r="S136">
        <f t="shared" si="10"/>
        <v>0</v>
      </c>
      <c r="T136"/>
      <c r="U136"/>
      <c r="V136"/>
      <c r="W136"/>
      <c r="Z136" s="1">
        <f t="shared" si="11"/>
        <v>0</v>
      </c>
    </row>
    <row r="137" spans="1:26" x14ac:dyDescent="0.25">
      <c r="A137"/>
      <c r="B137"/>
      <c r="C137">
        <v>713</v>
      </c>
      <c r="D137" s="2" t="s">
        <v>96</v>
      </c>
      <c r="E137" s="2"/>
      <c r="F137"/>
      <c r="G137"/>
      <c r="H137"/>
      <c r="I137">
        <f>ROUND((SUM(I121:I136))/1,2)</f>
        <v>0</v>
      </c>
      <c r="J137"/>
      <c r="K137"/>
      <c r="L137">
        <f>ROUND((SUM(L121:L136))/1,2)</f>
        <v>0</v>
      </c>
      <c r="M137">
        <f>ROUND((SUM(M121:M136))/1,2)</f>
        <v>0</v>
      </c>
      <c r="N137"/>
      <c r="O137"/>
      <c r="P137"/>
      <c r="Q137"/>
      <c r="R137"/>
      <c r="S137">
        <f>ROUND((SUM(S121:S136))/1,2)</f>
        <v>0</v>
      </c>
      <c r="T137"/>
      <c r="U137"/>
      <c r="V137">
        <f>ROUND((SUM(V121:V136))/1,2)</f>
        <v>0</v>
      </c>
      <c r="W137"/>
      <c r="X137"/>
      <c r="Y137"/>
      <c r="Z137"/>
    </row>
    <row r="138" spans="1:26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6" x14ac:dyDescent="0.25">
      <c r="A139"/>
      <c r="B139"/>
      <c r="C139">
        <v>722</v>
      </c>
      <c r="D139" s="2" t="s">
        <v>394</v>
      </c>
      <c r="E139" s="2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</row>
    <row r="140" spans="1:26" ht="24.95" customHeight="1" x14ac:dyDescent="0.25">
      <c r="A140"/>
      <c r="B140"/>
      <c r="C140" t="s">
        <v>481</v>
      </c>
      <c r="D140" s="2" t="s">
        <v>482</v>
      </c>
      <c r="E140" s="2"/>
      <c r="F140" t="s">
        <v>215</v>
      </c>
      <c r="G140">
        <v>5</v>
      </c>
      <c r="H140">
        <v>0</v>
      </c>
      <c r="I140">
        <f t="shared" ref="I140:I147" si="12">ROUND(G140*(H140),2)</f>
        <v>0</v>
      </c>
      <c r="J140">
        <f t="shared" ref="J140:J147" si="13">ROUND(G140*(N140),2)</f>
        <v>0</v>
      </c>
      <c r="K140">
        <f t="shared" ref="K140:K147" si="14">ROUND(G140*(O140),2)</f>
        <v>0</v>
      </c>
      <c r="L140">
        <f t="shared" ref="L140:L147" si="15">ROUND(G140*(H140),2)</f>
        <v>0</v>
      </c>
      <c r="M140"/>
      <c r="N140">
        <v>0</v>
      </c>
      <c r="O140"/>
      <c r="P140"/>
      <c r="Q140"/>
      <c r="R140"/>
      <c r="S140">
        <f t="shared" ref="S140:S147" si="16">ROUND(G140*(P140),3)</f>
        <v>0</v>
      </c>
      <c r="T140"/>
      <c r="U140"/>
      <c r="V140"/>
      <c r="W140"/>
      <c r="Z140" s="1">
        <f t="shared" ref="Z140:Z147" si="17">0.058844*POWER(I140,0.952797)</f>
        <v>0</v>
      </c>
    </row>
    <row r="141" spans="1:26" ht="24.95" customHeight="1" x14ac:dyDescent="0.25">
      <c r="A141"/>
      <c r="B141"/>
      <c r="C141" t="s">
        <v>483</v>
      </c>
      <c r="D141" s="2" t="s">
        <v>484</v>
      </c>
      <c r="E141" s="2"/>
      <c r="F141" t="s">
        <v>215</v>
      </c>
      <c r="G141">
        <v>4</v>
      </c>
      <c r="H141">
        <v>0</v>
      </c>
      <c r="I141">
        <f t="shared" si="12"/>
        <v>0</v>
      </c>
      <c r="J141">
        <f t="shared" si="13"/>
        <v>0</v>
      </c>
      <c r="K141">
        <f t="shared" si="14"/>
        <v>0</v>
      </c>
      <c r="L141">
        <f t="shared" si="15"/>
        <v>0</v>
      </c>
      <c r="M141"/>
      <c r="N141">
        <v>0</v>
      </c>
      <c r="O141"/>
      <c r="P141">
        <v>1.2999999999999999E-3</v>
      </c>
      <c r="Q141"/>
      <c r="R141">
        <v>1.2999999999999999E-3</v>
      </c>
      <c r="S141">
        <f t="shared" si="16"/>
        <v>5.0000000000000001E-3</v>
      </c>
      <c r="T141"/>
      <c r="U141"/>
      <c r="V141"/>
      <c r="W141"/>
      <c r="Z141" s="1">
        <f t="shared" si="17"/>
        <v>0</v>
      </c>
    </row>
    <row r="142" spans="1:26" ht="24.95" customHeight="1" x14ac:dyDescent="0.25">
      <c r="A142"/>
      <c r="B142"/>
      <c r="C142" t="s">
        <v>485</v>
      </c>
      <c r="D142" s="2" t="s">
        <v>486</v>
      </c>
      <c r="E142" s="2"/>
      <c r="F142" t="s">
        <v>215</v>
      </c>
      <c r="G142">
        <v>8</v>
      </c>
      <c r="H142">
        <v>0</v>
      </c>
      <c r="I142">
        <f t="shared" si="12"/>
        <v>0</v>
      </c>
      <c r="J142">
        <f t="shared" si="13"/>
        <v>0</v>
      </c>
      <c r="K142">
        <f t="shared" si="14"/>
        <v>0</v>
      </c>
      <c r="L142">
        <f t="shared" si="15"/>
        <v>0</v>
      </c>
      <c r="M142"/>
      <c r="N142">
        <v>0</v>
      </c>
      <c r="O142"/>
      <c r="P142">
        <v>2.1199999999999999E-3</v>
      </c>
      <c r="Q142"/>
      <c r="R142">
        <v>2.1199999999999999E-3</v>
      </c>
      <c r="S142">
        <f t="shared" si="16"/>
        <v>1.7000000000000001E-2</v>
      </c>
      <c r="T142"/>
      <c r="U142"/>
      <c r="V142"/>
      <c r="W142"/>
      <c r="Z142" s="1">
        <f t="shared" si="17"/>
        <v>0</v>
      </c>
    </row>
    <row r="143" spans="1:26" ht="24.95" customHeight="1" x14ac:dyDescent="0.25">
      <c r="A143"/>
      <c r="B143"/>
      <c r="C143" t="s">
        <v>487</v>
      </c>
      <c r="D143" s="2" t="s">
        <v>488</v>
      </c>
      <c r="E143" s="2"/>
      <c r="F143" t="s">
        <v>218</v>
      </c>
      <c r="G143">
        <v>1</v>
      </c>
      <c r="H143">
        <v>0</v>
      </c>
      <c r="I143">
        <f t="shared" si="12"/>
        <v>0</v>
      </c>
      <c r="J143">
        <f t="shared" si="13"/>
        <v>0</v>
      </c>
      <c r="K143">
        <f t="shared" si="14"/>
        <v>0</v>
      </c>
      <c r="L143">
        <f t="shared" si="15"/>
        <v>0</v>
      </c>
      <c r="M143"/>
      <c r="N143">
        <v>0</v>
      </c>
      <c r="O143"/>
      <c r="P143"/>
      <c r="Q143"/>
      <c r="R143"/>
      <c r="S143">
        <f t="shared" si="16"/>
        <v>0</v>
      </c>
      <c r="T143"/>
      <c r="U143"/>
      <c r="V143"/>
      <c r="W143"/>
      <c r="Z143" s="1">
        <f t="shared" si="17"/>
        <v>0</v>
      </c>
    </row>
    <row r="144" spans="1:26" ht="24.95" customHeight="1" x14ac:dyDescent="0.25">
      <c r="A144"/>
      <c r="B144"/>
      <c r="C144" t="s">
        <v>489</v>
      </c>
      <c r="D144" s="2" t="s">
        <v>490</v>
      </c>
      <c r="E144" s="2"/>
      <c r="F144" t="s">
        <v>218</v>
      </c>
      <c r="G144">
        <v>1</v>
      </c>
      <c r="H144">
        <v>0</v>
      </c>
      <c r="I144">
        <f t="shared" si="12"/>
        <v>0</v>
      </c>
      <c r="J144">
        <f t="shared" si="13"/>
        <v>0</v>
      </c>
      <c r="K144">
        <f t="shared" si="14"/>
        <v>0</v>
      </c>
      <c r="L144">
        <f t="shared" si="15"/>
        <v>0</v>
      </c>
      <c r="M144"/>
      <c r="N144">
        <v>0</v>
      </c>
      <c r="O144"/>
      <c r="P144"/>
      <c r="Q144"/>
      <c r="R144"/>
      <c r="S144">
        <f t="shared" si="16"/>
        <v>0</v>
      </c>
      <c r="T144"/>
      <c r="U144"/>
      <c r="V144"/>
      <c r="W144"/>
      <c r="Z144" s="1">
        <f t="shared" si="17"/>
        <v>0</v>
      </c>
    </row>
    <row r="145" spans="1:26" ht="24.95" customHeight="1" x14ac:dyDescent="0.25">
      <c r="A145"/>
      <c r="B145"/>
      <c r="C145" t="s">
        <v>491</v>
      </c>
      <c r="D145" s="2" t="s">
        <v>492</v>
      </c>
      <c r="E145" s="2"/>
      <c r="F145" t="s">
        <v>215</v>
      </c>
      <c r="G145">
        <v>17</v>
      </c>
      <c r="H145">
        <v>0</v>
      </c>
      <c r="I145">
        <f t="shared" si="12"/>
        <v>0</v>
      </c>
      <c r="J145">
        <f t="shared" si="13"/>
        <v>0</v>
      </c>
      <c r="K145">
        <f t="shared" si="14"/>
        <v>0</v>
      </c>
      <c r="L145">
        <f t="shared" si="15"/>
        <v>0</v>
      </c>
      <c r="M145"/>
      <c r="N145">
        <v>0</v>
      </c>
      <c r="O145"/>
      <c r="P145"/>
      <c r="Q145"/>
      <c r="R145"/>
      <c r="S145">
        <f t="shared" si="16"/>
        <v>0</v>
      </c>
      <c r="T145"/>
      <c r="U145"/>
      <c r="V145"/>
      <c r="W145"/>
      <c r="Z145" s="1">
        <f t="shared" si="17"/>
        <v>0</v>
      </c>
    </row>
    <row r="146" spans="1:26" ht="24.95" customHeight="1" x14ac:dyDescent="0.25">
      <c r="A146"/>
      <c r="B146"/>
      <c r="C146" t="s">
        <v>493</v>
      </c>
      <c r="D146" s="2" t="s">
        <v>494</v>
      </c>
      <c r="E146" s="2"/>
      <c r="F146" t="s">
        <v>215</v>
      </c>
      <c r="G146">
        <v>17</v>
      </c>
      <c r="H146">
        <v>0</v>
      </c>
      <c r="I146">
        <f t="shared" si="12"/>
        <v>0</v>
      </c>
      <c r="J146">
        <f t="shared" si="13"/>
        <v>0</v>
      </c>
      <c r="K146">
        <f t="shared" si="14"/>
        <v>0</v>
      </c>
      <c r="L146">
        <f t="shared" si="15"/>
        <v>0</v>
      </c>
      <c r="M146"/>
      <c r="N146">
        <v>0</v>
      </c>
      <c r="O146"/>
      <c r="P146"/>
      <c r="Q146"/>
      <c r="R146"/>
      <c r="S146">
        <f t="shared" si="16"/>
        <v>0</v>
      </c>
      <c r="T146"/>
      <c r="U146"/>
      <c r="V146"/>
      <c r="W146"/>
      <c r="Z146" s="1">
        <f t="shared" si="17"/>
        <v>0</v>
      </c>
    </row>
    <row r="147" spans="1:26" ht="24.95" customHeight="1" x14ac:dyDescent="0.25">
      <c r="A147"/>
      <c r="B147"/>
      <c r="C147" t="s">
        <v>495</v>
      </c>
      <c r="D147" s="2" t="s">
        <v>496</v>
      </c>
      <c r="E147" s="2"/>
      <c r="F147" t="s">
        <v>255</v>
      </c>
      <c r="G147">
        <v>100</v>
      </c>
      <c r="H147">
        <v>0</v>
      </c>
      <c r="I147">
        <f t="shared" si="12"/>
        <v>0</v>
      </c>
      <c r="J147">
        <f t="shared" si="13"/>
        <v>0</v>
      </c>
      <c r="K147">
        <f t="shared" si="14"/>
        <v>0</v>
      </c>
      <c r="L147">
        <f t="shared" si="15"/>
        <v>0</v>
      </c>
      <c r="M147"/>
      <c r="N147">
        <v>0</v>
      </c>
      <c r="O147"/>
      <c r="P147"/>
      <c r="Q147"/>
      <c r="R147"/>
      <c r="S147">
        <f t="shared" si="16"/>
        <v>0</v>
      </c>
      <c r="T147"/>
      <c r="U147"/>
      <c r="V147"/>
      <c r="W147"/>
      <c r="Z147" s="1">
        <f t="shared" si="17"/>
        <v>0</v>
      </c>
    </row>
    <row r="148" spans="1:26" x14ac:dyDescent="0.25">
      <c r="A148"/>
      <c r="B148"/>
      <c r="C148">
        <v>722</v>
      </c>
      <c r="D148" s="2" t="s">
        <v>394</v>
      </c>
      <c r="E148" s="2"/>
      <c r="F148"/>
      <c r="G148"/>
      <c r="H148"/>
      <c r="I148">
        <f>ROUND((SUM(I139:I147))/1,2)</f>
        <v>0</v>
      </c>
      <c r="J148"/>
      <c r="K148"/>
      <c r="L148">
        <f>ROUND((SUM(L139:L147))/1,2)</f>
        <v>0</v>
      </c>
      <c r="M148">
        <f>ROUND((SUM(M139:M147))/1,2)</f>
        <v>0</v>
      </c>
      <c r="N148"/>
      <c r="O148"/>
      <c r="P148"/>
      <c r="Q148"/>
      <c r="R148"/>
      <c r="S148">
        <f>ROUND((SUM(S139:S147))/1,2)</f>
        <v>0.02</v>
      </c>
      <c r="T148"/>
      <c r="U148"/>
      <c r="V148">
        <f>ROUND((SUM(V139:V147))/1,2)</f>
        <v>0</v>
      </c>
      <c r="W148"/>
      <c r="X148"/>
      <c r="Y148"/>
      <c r="Z148"/>
    </row>
    <row r="149" spans="1:26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1:26" x14ac:dyDescent="0.25">
      <c r="A150"/>
      <c r="B150"/>
      <c r="C150">
        <v>731</v>
      </c>
      <c r="D150" s="2" t="s">
        <v>395</v>
      </c>
      <c r="E150" s="2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24.95" customHeight="1" x14ac:dyDescent="0.25">
      <c r="A151"/>
      <c r="B151"/>
      <c r="C151" t="s">
        <v>497</v>
      </c>
      <c r="D151" s="2" t="s">
        <v>498</v>
      </c>
      <c r="E151" s="2"/>
      <c r="F151" t="s">
        <v>218</v>
      </c>
      <c r="G151">
        <v>3</v>
      </c>
      <c r="H151">
        <v>0</v>
      </c>
      <c r="I151">
        <f t="shared" ref="I151:I165" si="18">ROUND(G151*(H151),2)</f>
        <v>0</v>
      </c>
      <c r="J151">
        <f t="shared" ref="J151:J165" si="19">ROUND(G151*(N151),2)</f>
        <v>0</v>
      </c>
      <c r="K151">
        <f t="shared" ref="K151:K165" si="20">ROUND(G151*(O151),2)</f>
        <v>0</v>
      </c>
      <c r="L151">
        <f t="shared" ref="L151:L165" si="21">ROUND(G151*(H151),2)</f>
        <v>0</v>
      </c>
      <c r="M151"/>
      <c r="N151">
        <v>0</v>
      </c>
      <c r="O151"/>
      <c r="P151"/>
      <c r="Q151"/>
      <c r="R151"/>
      <c r="S151">
        <f t="shared" ref="S151:S165" si="22">ROUND(G151*(P151),3)</f>
        <v>0</v>
      </c>
      <c r="T151"/>
      <c r="U151"/>
      <c r="V151"/>
      <c r="W151"/>
      <c r="Z151" s="1">
        <f t="shared" ref="Z151:Z165" si="23">0.058844*POWER(I151,0.952797)</f>
        <v>0</v>
      </c>
    </row>
    <row r="152" spans="1:26" ht="24.95" customHeight="1" x14ac:dyDescent="0.25">
      <c r="A152"/>
      <c r="B152"/>
      <c r="C152" t="s">
        <v>499</v>
      </c>
      <c r="D152" s="2" t="s">
        <v>500</v>
      </c>
      <c r="E152" s="2"/>
      <c r="F152" t="s">
        <v>402</v>
      </c>
      <c r="G152">
        <v>1</v>
      </c>
      <c r="H152">
        <v>0</v>
      </c>
      <c r="I152">
        <f t="shared" si="18"/>
        <v>0</v>
      </c>
      <c r="J152">
        <f t="shared" si="19"/>
        <v>0</v>
      </c>
      <c r="K152">
        <f t="shared" si="20"/>
        <v>0</v>
      </c>
      <c r="L152">
        <f t="shared" si="21"/>
        <v>0</v>
      </c>
      <c r="M152"/>
      <c r="N152">
        <v>0</v>
      </c>
      <c r="O152"/>
      <c r="P152"/>
      <c r="Q152"/>
      <c r="R152"/>
      <c r="S152">
        <f t="shared" si="22"/>
        <v>0</v>
      </c>
      <c r="T152"/>
      <c r="U152"/>
      <c r="V152"/>
      <c r="W152"/>
      <c r="Z152" s="1">
        <f t="shared" si="23"/>
        <v>0</v>
      </c>
    </row>
    <row r="153" spans="1:26" ht="24.95" customHeight="1" x14ac:dyDescent="0.25">
      <c r="A153"/>
      <c r="B153"/>
      <c r="C153" t="s">
        <v>501</v>
      </c>
      <c r="D153" s="2" t="s">
        <v>502</v>
      </c>
      <c r="E153" s="2"/>
      <c r="F153" t="s">
        <v>218</v>
      </c>
      <c r="G153">
        <v>3</v>
      </c>
      <c r="H153">
        <v>0</v>
      </c>
      <c r="I153">
        <f t="shared" si="18"/>
        <v>0</v>
      </c>
      <c r="J153">
        <f t="shared" si="19"/>
        <v>0</v>
      </c>
      <c r="K153">
        <f t="shared" si="20"/>
        <v>0</v>
      </c>
      <c r="L153">
        <f t="shared" si="21"/>
        <v>0</v>
      </c>
      <c r="M153">
        <f>ROUND(G153*(H153),2)</f>
        <v>0</v>
      </c>
      <c r="N153">
        <v>0</v>
      </c>
      <c r="O153"/>
      <c r="P153"/>
      <c r="Q153"/>
      <c r="R153"/>
      <c r="S153">
        <f t="shared" si="22"/>
        <v>0</v>
      </c>
      <c r="T153"/>
      <c r="U153"/>
      <c r="V153"/>
      <c r="W153"/>
      <c r="Z153" s="1">
        <f t="shared" si="23"/>
        <v>0</v>
      </c>
    </row>
    <row r="154" spans="1:26" ht="24.95" customHeight="1" x14ac:dyDescent="0.25">
      <c r="A154"/>
      <c r="B154"/>
      <c r="C154" t="s">
        <v>503</v>
      </c>
      <c r="D154" s="2" t="s">
        <v>504</v>
      </c>
      <c r="E154" s="2"/>
      <c r="F154" t="s">
        <v>218</v>
      </c>
      <c r="G154">
        <v>3</v>
      </c>
      <c r="H154">
        <v>0</v>
      </c>
      <c r="I154">
        <f t="shared" si="18"/>
        <v>0</v>
      </c>
      <c r="J154">
        <f t="shared" si="19"/>
        <v>0</v>
      </c>
      <c r="K154">
        <f t="shared" si="20"/>
        <v>0</v>
      </c>
      <c r="L154">
        <f t="shared" si="21"/>
        <v>0</v>
      </c>
      <c r="M154"/>
      <c r="N154">
        <v>0</v>
      </c>
      <c r="O154"/>
      <c r="P154"/>
      <c r="Q154"/>
      <c r="R154"/>
      <c r="S154">
        <f t="shared" si="22"/>
        <v>0</v>
      </c>
      <c r="T154"/>
      <c r="U154"/>
      <c r="V154"/>
      <c r="W154"/>
      <c r="Z154" s="1">
        <f t="shared" si="23"/>
        <v>0</v>
      </c>
    </row>
    <row r="155" spans="1:26" ht="24.95" customHeight="1" x14ac:dyDescent="0.25">
      <c r="A155"/>
      <c r="B155"/>
      <c r="C155" t="s">
        <v>505</v>
      </c>
      <c r="D155" s="2" t="s">
        <v>506</v>
      </c>
      <c r="E155" s="2"/>
      <c r="F155" t="s">
        <v>218</v>
      </c>
      <c r="G155">
        <v>3</v>
      </c>
      <c r="H155">
        <v>0</v>
      </c>
      <c r="I155">
        <f t="shared" si="18"/>
        <v>0</v>
      </c>
      <c r="J155">
        <f t="shared" si="19"/>
        <v>0</v>
      </c>
      <c r="K155">
        <f t="shared" si="20"/>
        <v>0</v>
      </c>
      <c r="L155">
        <f t="shared" si="21"/>
        <v>0</v>
      </c>
      <c r="M155">
        <f>ROUND(G155*(H155),2)</f>
        <v>0</v>
      </c>
      <c r="N155">
        <v>0</v>
      </c>
      <c r="O155"/>
      <c r="P155"/>
      <c r="Q155"/>
      <c r="R155"/>
      <c r="S155">
        <f t="shared" si="22"/>
        <v>0</v>
      </c>
      <c r="T155"/>
      <c r="U155"/>
      <c r="V155"/>
      <c r="W155"/>
      <c r="Z155" s="1">
        <f t="shared" si="23"/>
        <v>0</v>
      </c>
    </row>
    <row r="156" spans="1:26" ht="24.95" customHeight="1" x14ac:dyDescent="0.25">
      <c r="A156"/>
      <c r="B156"/>
      <c r="C156" t="s">
        <v>507</v>
      </c>
      <c r="D156" s="2" t="s">
        <v>508</v>
      </c>
      <c r="E156" s="2"/>
      <c r="F156" t="s">
        <v>218</v>
      </c>
      <c r="G156">
        <v>3</v>
      </c>
      <c r="H156">
        <v>0</v>
      </c>
      <c r="I156">
        <f t="shared" si="18"/>
        <v>0</v>
      </c>
      <c r="J156">
        <f t="shared" si="19"/>
        <v>0</v>
      </c>
      <c r="K156">
        <f t="shared" si="20"/>
        <v>0</v>
      </c>
      <c r="L156">
        <f t="shared" si="21"/>
        <v>0</v>
      </c>
      <c r="M156"/>
      <c r="N156">
        <v>0</v>
      </c>
      <c r="O156"/>
      <c r="P156"/>
      <c r="Q156"/>
      <c r="R156"/>
      <c r="S156">
        <f t="shared" si="22"/>
        <v>0</v>
      </c>
      <c r="T156"/>
      <c r="U156"/>
      <c r="V156"/>
      <c r="W156"/>
      <c r="Z156" s="1">
        <f t="shared" si="23"/>
        <v>0</v>
      </c>
    </row>
    <row r="157" spans="1:26" ht="24.95" customHeight="1" x14ac:dyDescent="0.25">
      <c r="A157"/>
      <c r="B157"/>
      <c r="C157" t="s">
        <v>509</v>
      </c>
      <c r="D157" s="2" t="s">
        <v>510</v>
      </c>
      <c r="E157" s="2"/>
      <c r="F157" t="s">
        <v>218</v>
      </c>
      <c r="G157">
        <v>9</v>
      </c>
      <c r="H157">
        <v>0</v>
      </c>
      <c r="I157">
        <f t="shared" si="18"/>
        <v>0</v>
      </c>
      <c r="J157">
        <f t="shared" si="19"/>
        <v>0</v>
      </c>
      <c r="K157">
        <f t="shared" si="20"/>
        <v>0</v>
      </c>
      <c r="L157">
        <f t="shared" si="21"/>
        <v>0</v>
      </c>
      <c r="M157"/>
      <c r="N157">
        <v>0</v>
      </c>
      <c r="O157"/>
      <c r="P157">
        <v>6.8900000000000003E-2</v>
      </c>
      <c r="Q157"/>
      <c r="R157">
        <v>6.8900000000000003E-2</v>
      </c>
      <c r="S157">
        <f t="shared" si="22"/>
        <v>0.62</v>
      </c>
      <c r="T157"/>
      <c r="U157"/>
      <c r="V157"/>
      <c r="W157"/>
      <c r="Z157" s="1">
        <f t="shared" si="23"/>
        <v>0</v>
      </c>
    </row>
    <row r="158" spans="1:26" ht="24.95" customHeight="1" x14ac:dyDescent="0.25">
      <c r="A158"/>
      <c r="B158"/>
      <c r="C158" t="s">
        <v>511</v>
      </c>
      <c r="D158" s="2" t="s">
        <v>512</v>
      </c>
      <c r="E158" s="2"/>
      <c r="F158" t="s">
        <v>218</v>
      </c>
      <c r="G158">
        <v>9</v>
      </c>
      <c r="H158">
        <v>0</v>
      </c>
      <c r="I158">
        <f t="shared" si="18"/>
        <v>0</v>
      </c>
      <c r="J158">
        <f t="shared" si="19"/>
        <v>0</v>
      </c>
      <c r="K158">
        <f t="shared" si="20"/>
        <v>0</v>
      </c>
      <c r="L158">
        <f t="shared" si="21"/>
        <v>0</v>
      </c>
      <c r="M158"/>
      <c r="N158">
        <v>0</v>
      </c>
      <c r="O158"/>
      <c r="P158">
        <v>2.7499999999999998E-3</v>
      </c>
      <c r="Q158"/>
      <c r="R158">
        <v>2.7499999999999998E-3</v>
      </c>
      <c r="S158">
        <f t="shared" si="22"/>
        <v>2.5000000000000001E-2</v>
      </c>
      <c r="T158"/>
      <c r="U158"/>
      <c r="V158"/>
      <c r="W158"/>
      <c r="Z158" s="1">
        <f t="shared" si="23"/>
        <v>0</v>
      </c>
    </row>
    <row r="159" spans="1:26" ht="24.95" customHeight="1" x14ac:dyDescent="0.25">
      <c r="A159"/>
      <c r="B159"/>
      <c r="C159" t="s">
        <v>513</v>
      </c>
      <c r="D159" s="2" t="s">
        <v>514</v>
      </c>
      <c r="E159" s="2"/>
      <c r="F159" t="s">
        <v>218</v>
      </c>
      <c r="G159">
        <v>1</v>
      </c>
      <c r="H159">
        <v>0</v>
      </c>
      <c r="I159">
        <f t="shared" si="18"/>
        <v>0</v>
      </c>
      <c r="J159">
        <f t="shared" si="19"/>
        <v>0</v>
      </c>
      <c r="K159">
        <f t="shared" si="20"/>
        <v>0</v>
      </c>
      <c r="L159">
        <f t="shared" si="21"/>
        <v>0</v>
      </c>
      <c r="M159"/>
      <c r="N159">
        <v>0</v>
      </c>
      <c r="O159"/>
      <c r="P159"/>
      <c r="Q159"/>
      <c r="R159"/>
      <c r="S159">
        <f t="shared" si="22"/>
        <v>0</v>
      </c>
      <c r="T159"/>
      <c r="U159"/>
      <c r="V159"/>
      <c r="W159"/>
      <c r="Z159" s="1">
        <f t="shared" si="23"/>
        <v>0</v>
      </c>
    </row>
    <row r="160" spans="1:26" ht="24.95" customHeight="1" x14ac:dyDescent="0.25">
      <c r="A160"/>
      <c r="B160"/>
      <c r="C160" t="s">
        <v>515</v>
      </c>
      <c r="D160" s="2" t="s">
        <v>516</v>
      </c>
      <c r="E160" s="2"/>
      <c r="F160" t="s">
        <v>218</v>
      </c>
      <c r="G160">
        <v>1</v>
      </c>
      <c r="H160">
        <v>0</v>
      </c>
      <c r="I160">
        <f t="shared" si="18"/>
        <v>0</v>
      </c>
      <c r="J160">
        <f t="shared" si="19"/>
        <v>0</v>
      </c>
      <c r="K160">
        <f t="shared" si="20"/>
        <v>0</v>
      </c>
      <c r="L160">
        <f t="shared" si="21"/>
        <v>0</v>
      </c>
      <c r="M160"/>
      <c r="N160">
        <v>0</v>
      </c>
      <c r="O160"/>
      <c r="P160"/>
      <c r="Q160"/>
      <c r="R160"/>
      <c r="S160">
        <f t="shared" si="22"/>
        <v>0</v>
      </c>
      <c r="T160"/>
      <c r="U160"/>
      <c r="V160"/>
      <c r="W160"/>
      <c r="Z160" s="1">
        <f t="shared" si="23"/>
        <v>0</v>
      </c>
    </row>
    <row r="161" spans="1:26" ht="24.95" customHeight="1" x14ac:dyDescent="0.25">
      <c r="A161"/>
      <c r="B161"/>
      <c r="C161" t="s">
        <v>517</v>
      </c>
      <c r="D161" s="2" t="s">
        <v>518</v>
      </c>
      <c r="E161" s="2"/>
      <c r="F161" t="s">
        <v>218</v>
      </c>
      <c r="G161">
        <v>1</v>
      </c>
      <c r="H161">
        <v>0</v>
      </c>
      <c r="I161">
        <f t="shared" si="18"/>
        <v>0</v>
      </c>
      <c r="J161">
        <f t="shared" si="19"/>
        <v>0</v>
      </c>
      <c r="K161">
        <f t="shared" si="20"/>
        <v>0</v>
      </c>
      <c r="L161">
        <f t="shared" si="21"/>
        <v>0</v>
      </c>
      <c r="M161"/>
      <c r="N161">
        <v>0</v>
      </c>
      <c r="O161"/>
      <c r="P161"/>
      <c r="Q161"/>
      <c r="R161"/>
      <c r="S161">
        <f t="shared" si="22"/>
        <v>0</v>
      </c>
      <c r="T161"/>
      <c r="U161"/>
      <c r="V161"/>
      <c r="W161"/>
      <c r="Z161" s="1">
        <f t="shared" si="23"/>
        <v>0</v>
      </c>
    </row>
    <row r="162" spans="1:26" ht="24.95" customHeight="1" x14ac:dyDescent="0.25">
      <c r="A162"/>
      <c r="B162"/>
      <c r="C162" t="s">
        <v>519</v>
      </c>
      <c r="D162" s="2" t="s">
        <v>520</v>
      </c>
      <c r="E162" s="2"/>
      <c r="F162" t="s">
        <v>402</v>
      </c>
      <c r="G162">
        <v>1</v>
      </c>
      <c r="H162">
        <v>0</v>
      </c>
      <c r="I162">
        <f t="shared" si="18"/>
        <v>0</v>
      </c>
      <c r="J162">
        <f t="shared" si="19"/>
        <v>0</v>
      </c>
      <c r="K162">
        <f t="shared" si="20"/>
        <v>0</v>
      </c>
      <c r="L162">
        <f t="shared" si="21"/>
        <v>0</v>
      </c>
      <c r="M162"/>
      <c r="N162">
        <v>0</v>
      </c>
      <c r="O162"/>
      <c r="P162"/>
      <c r="Q162"/>
      <c r="R162"/>
      <c r="S162">
        <f t="shared" si="22"/>
        <v>0</v>
      </c>
      <c r="T162"/>
      <c r="U162"/>
      <c r="V162"/>
      <c r="W162"/>
      <c r="Z162" s="1">
        <f t="shared" si="23"/>
        <v>0</v>
      </c>
    </row>
    <row r="163" spans="1:26" ht="24.95" customHeight="1" x14ac:dyDescent="0.25">
      <c r="A163"/>
      <c r="B163"/>
      <c r="C163" t="s">
        <v>521</v>
      </c>
      <c r="D163" s="2" t="s">
        <v>522</v>
      </c>
      <c r="E163" s="2"/>
      <c r="F163" t="s">
        <v>218</v>
      </c>
      <c r="G163">
        <v>1</v>
      </c>
      <c r="H163">
        <v>0</v>
      </c>
      <c r="I163">
        <f t="shared" si="18"/>
        <v>0</v>
      </c>
      <c r="J163">
        <f t="shared" si="19"/>
        <v>0</v>
      </c>
      <c r="K163">
        <f t="shared" si="20"/>
        <v>0</v>
      </c>
      <c r="L163">
        <f t="shared" si="21"/>
        <v>0</v>
      </c>
      <c r="M163"/>
      <c r="N163">
        <v>0</v>
      </c>
      <c r="O163"/>
      <c r="P163"/>
      <c r="Q163"/>
      <c r="R163"/>
      <c r="S163">
        <f t="shared" si="22"/>
        <v>0</v>
      </c>
      <c r="T163"/>
      <c r="U163"/>
      <c r="V163"/>
      <c r="W163"/>
      <c r="Z163" s="1">
        <f t="shared" si="23"/>
        <v>0</v>
      </c>
    </row>
    <row r="164" spans="1:26" ht="24.95" customHeight="1" x14ac:dyDescent="0.25">
      <c r="A164"/>
      <c r="B164"/>
      <c r="C164" t="s">
        <v>523</v>
      </c>
      <c r="D164" s="2" t="s">
        <v>524</v>
      </c>
      <c r="E164" s="2"/>
      <c r="F164" t="s">
        <v>402</v>
      </c>
      <c r="G164">
        <v>1</v>
      </c>
      <c r="H164">
        <v>0</v>
      </c>
      <c r="I164">
        <f t="shared" si="18"/>
        <v>0</v>
      </c>
      <c r="J164">
        <f t="shared" si="19"/>
        <v>0</v>
      </c>
      <c r="K164">
        <f t="shared" si="20"/>
        <v>0</v>
      </c>
      <c r="L164">
        <f t="shared" si="21"/>
        <v>0</v>
      </c>
      <c r="M164">
        <f>ROUND(G164*(H164),2)</f>
        <v>0</v>
      </c>
      <c r="N164">
        <v>0</v>
      </c>
      <c r="O164"/>
      <c r="P164"/>
      <c r="Q164"/>
      <c r="R164"/>
      <c r="S164">
        <f t="shared" si="22"/>
        <v>0</v>
      </c>
      <c r="T164"/>
      <c r="U164"/>
      <c r="V164"/>
      <c r="W164"/>
      <c r="Z164" s="1">
        <f t="shared" si="23"/>
        <v>0</v>
      </c>
    </row>
    <row r="165" spans="1:26" ht="24.95" customHeight="1" x14ac:dyDescent="0.25">
      <c r="A165"/>
      <c r="B165"/>
      <c r="C165" t="s">
        <v>525</v>
      </c>
      <c r="D165" s="2" t="s">
        <v>526</v>
      </c>
      <c r="E165" s="2"/>
      <c r="F165" t="s">
        <v>255</v>
      </c>
      <c r="G165">
        <v>100</v>
      </c>
      <c r="H165">
        <v>0</v>
      </c>
      <c r="I165">
        <f t="shared" si="18"/>
        <v>0</v>
      </c>
      <c r="J165">
        <f t="shared" si="19"/>
        <v>0</v>
      </c>
      <c r="K165">
        <f t="shared" si="20"/>
        <v>0</v>
      </c>
      <c r="L165">
        <f t="shared" si="21"/>
        <v>0</v>
      </c>
      <c r="M165"/>
      <c r="N165">
        <v>0</v>
      </c>
      <c r="O165"/>
      <c r="P165"/>
      <c r="Q165"/>
      <c r="R165"/>
      <c r="S165">
        <f t="shared" si="22"/>
        <v>0</v>
      </c>
      <c r="T165"/>
      <c r="U165"/>
      <c r="V165"/>
      <c r="W165"/>
      <c r="Z165" s="1">
        <f t="shared" si="23"/>
        <v>0</v>
      </c>
    </row>
    <row r="166" spans="1:26" x14ac:dyDescent="0.25">
      <c r="A166"/>
      <c r="B166"/>
      <c r="C166">
        <v>731</v>
      </c>
      <c r="D166" s="2" t="s">
        <v>395</v>
      </c>
      <c r="E166" s="2"/>
      <c r="F166"/>
      <c r="G166"/>
      <c r="H166"/>
      <c r="I166">
        <f>ROUND((SUM(I150:I165))/1,2)</f>
        <v>0</v>
      </c>
      <c r="J166"/>
      <c r="K166"/>
      <c r="L166">
        <f>ROUND((SUM(L150:L165))/1,2)</f>
        <v>0</v>
      </c>
      <c r="M166">
        <f>ROUND((SUM(M150:M165))/1,2)</f>
        <v>0</v>
      </c>
      <c r="N166"/>
      <c r="O166"/>
      <c r="P166"/>
      <c r="Q166"/>
      <c r="R166"/>
      <c r="S166">
        <f>ROUND((SUM(S150:S165))/1,2)</f>
        <v>0.65</v>
      </c>
      <c r="T166"/>
      <c r="U166"/>
      <c r="V166">
        <f>ROUND((SUM(V150:V165))/1,2)</f>
        <v>0</v>
      </c>
      <c r="W166"/>
      <c r="X166"/>
      <c r="Y166"/>
      <c r="Z166"/>
    </row>
    <row r="167" spans="1:26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1:26" x14ac:dyDescent="0.25">
      <c r="A168"/>
      <c r="B168"/>
      <c r="C168">
        <v>732</v>
      </c>
      <c r="D168" s="2" t="s">
        <v>396</v>
      </c>
      <c r="E168" s="2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</row>
    <row r="169" spans="1:26" ht="24.95" customHeight="1" x14ac:dyDescent="0.25">
      <c r="A169"/>
      <c r="B169"/>
      <c r="C169" t="s">
        <v>527</v>
      </c>
      <c r="D169" s="2" t="s">
        <v>528</v>
      </c>
      <c r="E169" s="2"/>
      <c r="F169" t="s">
        <v>218</v>
      </c>
      <c r="G169">
        <v>4</v>
      </c>
      <c r="H169">
        <v>0</v>
      </c>
      <c r="I169">
        <f t="shared" ref="I169:I184" si="24">ROUND(G169*(H169),2)</f>
        <v>0</v>
      </c>
      <c r="J169">
        <f t="shared" ref="J169:J184" si="25">ROUND(G169*(N169),2)</f>
        <v>0</v>
      </c>
      <c r="K169">
        <f t="shared" ref="K169:K184" si="26">ROUND(G169*(O169),2)</f>
        <v>0</v>
      </c>
      <c r="L169">
        <f t="shared" ref="L169:L184" si="27">ROUND(G169*(H169),2)</f>
        <v>0</v>
      </c>
      <c r="M169"/>
      <c r="N169">
        <v>0</v>
      </c>
      <c r="O169"/>
      <c r="P169">
        <v>5.5999999999999995E-4</v>
      </c>
      <c r="Q169"/>
      <c r="R169">
        <v>5.5999999999999995E-4</v>
      </c>
      <c r="S169">
        <f t="shared" ref="S169:S184" si="28">ROUND(G169*(P169),3)</f>
        <v>2E-3</v>
      </c>
      <c r="T169"/>
      <c r="U169"/>
      <c r="V169"/>
      <c r="W169"/>
      <c r="Z169" s="1">
        <f t="shared" ref="Z169:Z184" si="29">0.058844*POWER(I169,0.952797)</f>
        <v>0</v>
      </c>
    </row>
    <row r="170" spans="1:26" ht="24.95" customHeight="1" x14ac:dyDescent="0.25">
      <c r="A170"/>
      <c r="B170"/>
      <c r="C170" t="s">
        <v>529</v>
      </c>
      <c r="D170" s="2" t="s">
        <v>530</v>
      </c>
      <c r="E170" s="2"/>
      <c r="F170" t="s">
        <v>215</v>
      </c>
      <c r="G170">
        <v>4</v>
      </c>
      <c r="H170">
        <v>0</v>
      </c>
      <c r="I170">
        <f t="shared" si="24"/>
        <v>0</v>
      </c>
      <c r="J170">
        <f t="shared" si="25"/>
        <v>0</v>
      </c>
      <c r="K170">
        <f t="shared" si="26"/>
        <v>0</v>
      </c>
      <c r="L170">
        <f t="shared" si="27"/>
        <v>0</v>
      </c>
      <c r="M170">
        <f>ROUND(G170*(H170),2)</f>
        <v>0</v>
      </c>
      <c r="N170">
        <v>0</v>
      </c>
      <c r="O170"/>
      <c r="P170"/>
      <c r="Q170"/>
      <c r="R170"/>
      <c r="S170">
        <f t="shared" si="28"/>
        <v>0</v>
      </c>
      <c r="T170"/>
      <c r="U170"/>
      <c r="V170"/>
      <c r="W170"/>
      <c r="Z170" s="1">
        <f t="shared" si="29"/>
        <v>0</v>
      </c>
    </row>
    <row r="171" spans="1:26" ht="24.95" customHeight="1" x14ac:dyDescent="0.25">
      <c r="A171"/>
      <c r="B171"/>
      <c r="C171" t="s">
        <v>531</v>
      </c>
      <c r="D171" s="2" t="s">
        <v>532</v>
      </c>
      <c r="E171" s="2"/>
      <c r="F171" t="s">
        <v>218</v>
      </c>
      <c r="G171">
        <v>8</v>
      </c>
      <c r="H171">
        <v>0</v>
      </c>
      <c r="I171">
        <f t="shared" si="24"/>
        <v>0</v>
      </c>
      <c r="J171">
        <f t="shared" si="25"/>
        <v>0</v>
      </c>
      <c r="K171">
        <f t="shared" si="26"/>
        <v>0</v>
      </c>
      <c r="L171">
        <f t="shared" si="27"/>
        <v>0</v>
      </c>
      <c r="M171">
        <f>ROUND(G171*(H171),2)</f>
        <v>0</v>
      </c>
      <c r="N171">
        <v>0</v>
      </c>
      <c r="O171"/>
      <c r="P171"/>
      <c r="Q171"/>
      <c r="R171"/>
      <c r="S171">
        <f t="shared" si="28"/>
        <v>0</v>
      </c>
      <c r="T171"/>
      <c r="U171"/>
      <c r="V171"/>
      <c r="W171"/>
      <c r="Z171" s="1">
        <f t="shared" si="29"/>
        <v>0</v>
      </c>
    </row>
    <row r="172" spans="1:26" ht="24.95" customHeight="1" x14ac:dyDescent="0.25">
      <c r="A172"/>
      <c r="B172"/>
      <c r="C172" t="s">
        <v>533</v>
      </c>
      <c r="D172" s="2" t="s">
        <v>534</v>
      </c>
      <c r="E172" s="2"/>
      <c r="F172" t="s">
        <v>535</v>
      </c>
      <c r="G172">
        <v>1</v>
      </c>
      <c r="H172">
        <v>0</v>
      </c>
      <c r="I172">
        <f t="shared" si="24"/>
        <v>0</v>
      </c>
      <c r="J172">
        <f t="shared" si="25"/>
        <v>0</v>
      </c>
      <c r="K172">
        <f t="shared" si="26"/>
        <v>0</v>
      </c>
      <c r="L172">
        <f t="shared" si="27"/>
        <v>0</v>
      </c>
      <c r="M172"/>
      <c r="N172">
        <v>0</v>
      </c>
      <c r="O172"/>
      <c r="P172">
        <v>1.1199999999999999E-3</v>
      </c>
      <c r="Q172"/>
      <c r="R172">
        <v>1.1199999999999999E-3</v>
      </c>
      <c r="S172">
        <f t="shared" si="28"/>
        <v>1E-3</v>
      </c>
      <c r="T172"/>
      <c r="U172"/>
      <c r="V172"/>
      <c r="W172"/>
      <c r="Z172" s="1">
        <f t="shared" si="29"/>
        <v>0</v>
      </c>
    </row>
    <row r="173" spans="1:26" ht="24.95" customHeight="1" x14ac:dyDescent="0.25">
      <c r="A173"/>
      <c r="B173"/>
      <c r="C173" t="s">
        <v>536</v>
      </c>
      <c r="D173" s="2" t="s">
        <v>537</v>
      </c>
      <c r="E173" s="2"/>
      <c r="F173" t="s">
        <v>218</v>
      </c>
      <c r="G173">
        <v>1</v>
      </c>
      <c r="H173">
        <v>0</v>
      </c>
      <c r="I173">
        <f t="shared" si="24"/>
        <v>0</v>
      </c>
      <c r="J173">
        <f t="shared" si="25"/>
        <v>0</v>
      </c>
      <c r="K173">
        <f t="shared" si="26"/>
        <v>0</v>
      </c>
      <c r="L173">
        <f t="shared" si="27"/>
        <v>0</v>
      </c>
      <c r="M173"/>
      <c r="N173">
        <v>0</v>
      </c>
      <c r="O173"/>
      <c r="P173"/>
      <c r="Q173"/>
      <c r="R173"/>
      <c r="S173">
        <f t="shared" si="28"/>
        <v>0</v>
      </c>
      <c r="T173"/>
      <c r="U173"/>
      <c r="V173"/>
      <c r="W173"/>
      <c r="Z173" s="1">
        <f t="shared" si="29"/>
        <v>0</v>
      </c>
    </row>
    <row r="174" spans="1:26" ht="24.95" customHeight="1" x14ac:dyDescent="0.25">
      <c r="A174"/>
      <c r="B174"/>
      <c r="C174" t="s">
        <v>538</v>
      </c>
      <c r="D174" s="2" t="s">
        <v>539</v>
      </c>
      <c r="E174" s="2"/>
      <c r="F174" t="s">
        <v>218</v>
      </c>
      <c r="G174">
        <v>1</v>
      </c>
      <c r="H174">
        <v>0</v>
      </c>
      <c r="I174">
        <f t="shared" si="24"/>
        <v>0</v>
      </c>
      <c r="J174">
        <f t="shared" si="25"/>
        <v>0</v>
      </c>
      <c r="K174">
        <f t="shared" si="26"/>
        <v>0</v>
      </c>
      <c r="L174">
        <f t="shared" si="27"/>
        <v>0</v>
      </c>
      <c r="M174"/>
      <c r="N174">
        <v>0</v>
      </c>
      <c r="O174"/>
      <c r="P174"/>
      <c r="Q174"/>
      <c r="R174"/>
      <c r="S174">
        <f t="shared" si="28"/>
        <v>0</v>
      </c>
      <c r="T174"/>
      <c r="U174"/>
      <c r="V174"/>
      <c r="W174"/>
      <c r="Z174" s="1">
        <f t="shared" si="29"/>
        <v>0</v>
      </c>
    </row>
    <row r="175" spans="1:26" ht="24.95" customHeight="1" x14ac:dyDescent="0.25">
      <c r="A175"/>
      <c r="B175"/>
      <c r="C175" t="s">
        <v>540</v>
      </c>
      <c r="D175" s="2" t="s">
        <v>541</v>
      </c>
      <c r="E175" s="2"/>
      <c r="F175" t="s">
        <v>218</v>
      </c>
      <c r="G175">
        <v>1</v>
      </c>
      <c r="H175">
        <v>0</v>
      </c>
      <c r="I175">
        <f t="shared" si="24"/>
        <v>0</v>
      </c>
      <c r="J175">
        <f t="shared" si="25"/>
        <v>0</v>
      </c>
      <c r="K175">
        <f t="shared" si="26"/>
        <v>0</v>
      </c>
      <c r="L175">
        <f t="shared" si="27"/>
        <v>0</v>
      </c>
      <c r="M175">
        <f>ROUND(G175*(H175),2)</f>
        <v>0</v>
      </c>
      <c r="N175">
        <v>0</v>
      </c>
      <c r="O175"/>
      <c r="P175"/>
      <c r="Q175"/>
      <c r="R175"/>
      <c r="S175">
        <f t="shared" si="28"/>
        <v>0</v>
      </c>
      <c r="T175"/>
      <c r="U175"/>
      <c r="V175"/>
      <c r="W175"/>
      <c r="Z175" s="1">
        <f t="shared" si="29"/>
        <v>0</v>
      </c>
    </row>
    <row r="176" spans="1:26" ht="24.95" customHeight="1" x14ac:dyDescent="0.25">
      <c r="A176"/>
      <c r="B176"/>
      <c r="C176" t="s">
        <v>542</v>
      </c>
      <c r="D176" s="2" t="s">
        <v>543</v>
      </c>
      <c r="E176" s="2"/>
      <c r="F176" t="s">
        <v>535</v>
      </c>
      <c r="G176">
        <v>1</v>
      </c>
      <c r="H176">
        <v>0</v>
      </c>
      <c r="I176">
        <f t="shared" si="24"/>
        <v>0</v>
      </c>
      <c r="J176">
        <f t="shared" si="25"/>
        <v>0</v>
      </c>
      <c r="K176">
        <f t="shared" si="26"/>
        <v>0</v>
      </c>
      <c r="L176">
        <f t="shared" si="27"/>
        <v>0</v>
      </c>
      <c r="M176"/>
      <c r="N176">
        <v>0</v>
      </c>
      <c r="O176"/>
      <c r="P176">
        <v>3.0000000000000001E-3</v>
      </c>
      <c r="Q176"/>
      <c r="R176">
        <v>3.0000000000000001E-3</v>
      </c>
      <c r="S176">
        <f t="shared" si="28"/>
        <v>3.0000000000000001E-3</v>
      </c>
      <c r="T176"/>
      <c r="U176"/>
      <c r="V176"/>
      <c r="W176"/>
      <c r="Z176" s="1">
        <f t="shared" si="29"/>
        <v>0</v>
      </c>
    </row>
    <row r="177" spans="1:26" ht="35.1" customHeight="1" x14ac:dyDescent="0.25">
      <c r="A177"/>
      <c r="B177"/>
      <c r="C177" t="s">
        <v>544</v>
      </c>
      <c r="D177" s="2" t="s">
        <v>545</v>
      </c>
      <c r="E177" s="2"/>
      <c r="F177" t="s">
        <v>218</v>
      </c>
      <c r="G177">
        <v>1</v>
      </c>
      <c r="H177">
        <v>0</v>
      </c>
      <c r="I177">
        <f t="shared" si="24"/>
        <v>0</v>
      </c>
      <c r="J177">
        <f t="shared" si="25"/>
        <v>0</v>
      </c>
      <c r="K177">
        <f t="shared" si="26"/>
        <v>0</v>
      </c>
      <c r="L177">
        <f t="shared" si="27"/>
        <v>0</v>
      </c>
      <c r="M177"/>
      <c r="N177">
        <v>0</v>
      </c>
      <c r="O177"/>
      <c r="P177"/>
      <c r="Q177"/>
      <c r="R177"/>
      <c r="S177">
        <f t="shared" si="28"/>
        <v>0</v>
      </c>
      <c r="T177"/>
      <c r="U177"/>
      <c r="V177"/>
      <c r="W177"/>
      <c r="Z177" s="1">
        <f t="shared" si="29"/>
        <v>0</v>
      </c>
    </row>
    <row r="178" spans="1:26" ht="24.95" customHeight="1" x14ac:dyDescent="0.25">
      <c r="A178"/>
      <c r="B178"/>
      <c r="C178" t="s">
        <v>546</v>
      </c>
      <c r="D178" s="2" t="s">
        <v>547</v>
      </c>
      <c r="E178" s="2"/>
      <c r="F178" t="s">
        <v>218</v>
      </c>
      <c r="G178">
        <v>1</v>
      </c>
      <c r="H178">
        <v>0</v>
      </c>
      <c r="I178">
        <f t="shared" si="24"/>
        <v>0</v>
      </c>
      <c r="J178">
        <f t="shared" si="25"/>
        <v>0</v>
      </c>
      <c r="K178">
        <f t="shared" si="26"/>
        <v>0</v>
      </c>
      <c r="L178">
        <f t="shared" si="27"/>
        <v>0</v>
      </c>
      <c r="M178">
        <f>ROUND(G178*(H178),2)</f>
        <v>0</v>
      </c>
      <c r="N178">
        <v>0</v>
      </c>
      <c r="O178"/>
      <c r="P178"/>
      <c r="Q178"/>
      <c r="R178"/>
      <c r="S178">
        <f t="shared" si="28"/>
        <v>0</v>
      </c>
      <c r="T178"/>
      <c r="U178"/>
      <c r="V178"/>
      <c r="W178"/>
      <c r="Z178" s="1">
        <f t="shared" si="29"/>
        <v>0</v>
      </c>
    </row>
    <row r="179" spans="1:26" ht="24.95" customHeight="1" x14ac:dyDescent="0.25">
      <c r="A179"/>
      <c r="B179"/>
      <c r="C179" t="s">
        <v>548</v>
      </c>
      <c r="D179" s="2" t="s">
        <v>549</v>
      </c>
      <c r="E179" s="2"/>
      <c r="F179" t="s">
        <v>535</v>
      </c>
      <c r="G179">
        <v>9</v>
      </c>
      <c r="H179">
        <v>0</v>
      </c>
      <c r="I179">
        <f t="shared" si="24"/>
        <v>0</v>
      </c>
      <c r="J179">
        <f t="shared" si="25"/>
        <v>0</v>
      </c>
      <c r="K179">
        <f t="shared" si="26"/>
        <v>0</v>
      </c>
      <c r="L179">
        <f t="shared" si="27"/>
        <v>0</v>
      </c>
      <c r="M179"/>
      <c r="N179">
        <v>0</v>
      </c>
      <c r="O179"/>
      <c r="P179">
        <v>7.1000000000000002E-4</v>
      </c>
      <c r="Q179"/>
      <c r="R179">
        <v>7.1000000000000002E-4</v>
      </c>
      <c r="S179">
        <f t="shared" si="28"/>
        <v>6.0000000000000001E-3</v>
      </c>
      <c r="T179"/>
      <c r="U179"/>
      <c r="V179"/>
      <c r="W179"/>
      <c r="Z179" s="1">
        <f t="shared" si="29"/>
        <v>0</v>
      </c>
    </row>
    <row r="180" spans="1:26" ht="24.95" customHeight="1" x14ac:dyDescent="0.25">
      <c r="A180"/>
      <c r="B180"/>
      <c r="C180" t="s">
        <v>550</v>
      </c>
      <c r="D180" s="2" t="s">
        <v>551</v>
      </c>
      <c r="E180" s="2"/>
      <c r="F180" t="s">
        <v>218</v>
      </c>
      <c r="G180">
        <v>9</v>
      </c>
      <c r="H180">
        <v>0</v>
      </c>
      <c r="I180">
        <f t="shared" si="24"/>
        <v>0</v>
      </c>
      <c r="J180">
        <f t="shared" si="25"/>
        <v>0</v>
      </c>
      <c r="K180">
        <f t="shared" si="26"/>
        <v>0</v>
      </c>
      <c r="L180">
        <f t="shared" si="27"/>
        <v>0</v>
      </c>
      <c r="M180">
        <f>ROUND(G180*(H180),2)</f>
        <v>0</v>
      </c>
      <c r="N180">
        <v>0</v>
      </c>
      <c r="O180"/>
      <c r="P180"/>
      <c r="Q180"/>
      <c r="R180"/>
      <c r="S180">
        <f t="shared" si="28"/>
        <v>0</v>
      </c>
      <c r="T180"/>
      <c r="U180"/>
      <c r="V180"/>
      <c r="W180"/>
      <c r="Z180" s="1">
        <f t="shared" si="29"/>
        <v>0</v>
      </c>
    </row>
    <row r="181" spans="1:26" ht="24.95" customHeight="1" x14ac:dyDescent="0.25">
      <c r="A181"/>
      <c r="B181"/>
      <c r="C181" t="s">
        <v>552</v>
      </c>
      <c r="D181" s="2" t="s">
        <v>553</v>
      </c>
      <c r="E181" s="2"/>
      <c r="F181" t="s">
        <v>218</v>
      </c>
      <c r="G181">
        <v>3</v>
      </c>
      <c r="H181">
        <v>0</v>
      </c>
      <c r="I181">
        <f t="shared" si="24"/>
        <v>0</v>
      </c>
      <c r="J181">
        <f t="shared" si="25"/>
        <v>0</v>
      </c>
      <c r="K181">
        <f t="shared" si="26"/>
        <v>0</v>
      </c>
      <c r="L181">
        <f t="shared" si="27"/>
        <v>0</v>
      </c>
      <c r="M181"/>
      <c r="N181">
        <v>0</v>
      </c>
      <c r="O181"/>
      <c r="P181"/>
      <c r="Q181"/>
      <c r="R181"/>
      <c r="S181">
        <f t="shared" si="28"/>
        <v>0</v>
      </c>
      <c r="T181"/>
      <c r="U181"/>
      <c r="V181"/>
      <c r="W181"/>
      <c r="Z181" s="1">
        <f t="shared" si="29"/>
        <v>0</v>
      </c>
    </row>
    <row r="182" spans="1:26" ht="24.95" customHeight="1" x14ac:dyDescent="0.25">
      <c r="A182"/>
      <c r="B182"/>
      <c r="C182" t="s">
        <v>554</v>
      </c>
      <c r="D182" s="2" t="s">
        <v>555</v>
      </c>
      <c r="E182" s="2"/>
      <c r="F182" t="s">
        <v>535</v>
      </c>
      <c r="G182">
        <v>1</v>
      </c>
      <c r="H182">
        <v>0</v>
      </c>
      <c r="I182">
        <f t="shared" si="24"/>
        <v>0</v>
      </c>
      <c r="J182">
        <f t="shared" si="25"/>
        <v>0</v>
      </c>
      <c r="K182">
        <f t="shared" si="26"/>
        <v>0</v>
      </c>
      <c r="L182">
        <f t="shared" si="27"/>
        <v>0</v>
      </c>
      <c r="M182"/>
      <c r="N182">
        <v>0</v>
      </c>
      <c r="O182"/>
      <c r="P182"/>
      <c r="Q182"/>
      <c r="R182"/>
      <c r="S182">
        <f t="shared" si="28"/>
        <v>0</v>
      </c>
      <c r="T182"/>
      <c r="U182"/>
      <c r="V182"/>
      <c r="W182"/>
      <c r="Z182" s="1">
        <f t="shared" si="29"/>
        <v>0</v>
      </c>
    </row>
    <row r="183" spans="1:26" ht="24.95" customHeight="1" x14ac:dyDescent="0.25">
      <c r="A183"/>
      <c r="B183"/>
      <c r="C183" t="s">
        <v>556</v>
      </c>
      <c r="D183" s="2" t="s">
        <v>557</v>
      </c>
      <c r="E183" s="2"/>
      <c r="F183" t="s">
        <v>402</v>
      </c>
      <c r="G183">
        <v>1</v>
      </c>
      <c r="H183">
        <v>0</v>
      </c>
      <c r="I183">
        <f t="shared" si="24"/>
        <v>0</v>
      </c>
      <c r="J183">
        <f t="shared" si="25"/>
        <v>0</v>
      </c>
      <c r="K183">
        <f t="shared" si="26"/>
        <v>0</v>
      </c>
      <c r="L183">
        <f t="shared" si="27"/>
        <v>0</v>
      </c>
      <c r="M183"/>
      <c r="N183">
        <v>0</v>
      </c>
      <c r="O183"/>
      <c r="P183"/>
      <c r="Q183"/>
      <c r="R183"/>
      <c r="S183">
        <f t="shared" si="28"/>
        <v>0</v>
      </c>
      <c r="T183"/>
      <c r="U183"/>
      <c r="V183"/>
      <c r="W183"/>
      <c r="Z183" s="1">
        <f t="shared" si="29"/>
        <v>0</v>
      </c>
    </row>
    <row r="184" spans="1:26" ht="24.95" customHeight="1" x14ac:dyDescent="0.25">
      <c r="A184"/>
      <c r="B184"/>
      <c r="C184" t="s">
        <v>558</v>
      </c>
      <c r="D184" s="2" t="s">
        <v>559</v>
      </c>
      <c r="E184" s="2"/>
      <c r="F184" t="s">
        <v>255</v>
      </c>
      <c r="G184">
        <v>100</v>
      </c>
      <c r="H184">
        <v>0</v>
      </c>
      <c r="I184">
        <f t="shared" si="24"/>
        <v>0</v>
      </c>
      <c r="J184">
        <f t="shared" si="25"/>
        <v>0</v>
      </c>
      <c r="K184">
        <f t="shared" si="26"/>
        <v>0</v>
      </c>
      <c r="L184">
        <f t="shared" si="27"/>
        <v>0</v>
      </c>
      <c r="M184"/>
      <c r="N184">
        <v>0</v>
      </c>
      <c r="O184"/>
      <c r="P184"/>
      <c r="Q184"/>
      <c r="R184"/>
      <c r="S184">
        <f t="shared" si="28"/>
        <v>0</v>
      </c>
      <c r="T184"/>
      <c r="U184"/>
      <c r="V184"/>
      <c r="W184"/>
      <c r="Z184" s="1">
        <f t="shared" si="29"/>
        <v>0</v>
      </c>
    </row>
    <row r="185" spans="1:26" x14ac:dyDescent="0.25">
      <c r="A185"/>
      <c r="B185"/>
      <c r="C185">
        <v>732</v>
      </c>
      <c r="D185" s="2" t="s">
        <v>396</v>
      </c>
      <c r="E185" s="2"/>
      <c r="F185"/>
      <c r="G185"/>
      <c r="H185"/>
      <c r="I185">
        <f>ROUND((SUM(I168:I184))/1,2)</f>
        <v>0</v>
      </c>
      <c r="J185"/>
      <c r="K185"/>
      <c r="L185">
        <f>ROUND((SUM(L168:L184))/1,2)</f>
        <v>0</v>
      </c>
      <c r="M185">
        <f>ROUND((SUM(M168:M184))/1,2)</f>
        <v>0</v>
      </c>
      <c r="N185"/>
      <c r="O185"/>
      <c r="P185"/>
      <c r="Q185"/>
      <c r="R185"/>
      <c r="S185">
        <f>ROUND((SUM(S168:S184))/1,2)</f>
        <v>0.01</v>
      </c>
      <c r="T185"/>
      <c r="U185"/>
      <c r="V185">
        <f>ROUND((SUM(V168:V184))/1,2)</f>
        <v>0</v>
      </c>
      <c r="W185"/>
      <c r="X185"/>
      <c r="Y185"/>
      <c r="Z185"/>
    </row>
    <row r="186" spans="1:26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1:26" x14ac:dyDescent="0.25">
      <c r="A187"/>
      <c r="B187"/>
      <c r="C187">
        <v>733</v>
      </c>
      <c r="D187" s="2" t="s">
        <v>397</v>
      </c>
      <c r="E187" s="2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</row>
    <row r="188" spans="1:26" ht="24.95" customHeight="1" x14ac:dyDescent="0.25">
      <c r="A188"/>
      <c r="B188"/>
      <c r="C188" t="s">
        <v>560</v>
      </c>
      <c r="D188" s="2" t="s">
        <v>561</v>
      </c>
      <c r="E188" s="2"/>
      <c r="F188" t="s">
        <v>215</v>
      </c>
      <c r="G188">
        <v>3</v>
      </c>
      <c r="H188">
        <v>0</v>
      </c>
      <c r="I188">
        <f t="shared" ref="I188:I227" si="30">ROUND(G188*(H188),2)</f>
        <v>0</v>
      </c>
      <c r="J188">
        <f t="shared" ref="J188:J227" si="31">ROUND(G188*(N188),2)</f>
        <v>0</v>
      </c>
      <c r="K188">
        <f t="shared" ref="K188:K227" si="32">ROUND(G188*(O188),2)</f>
        <v>0</v>
      </c>
      <c r="L188">
        <f t="shared" ref="L188:L227" si="33">ROUND(G188*(H188),2)</f>
        <v>0</v>
      </c>
      <c r="M188"/>
      <c r="N188">
        <v>0</v>
      </c>
      <c r="O188"/>
      <c r="P188">
        <v>1.9400000000000001E-3</v>
      </c>
      <c r="Q188"/>
      <c r="R188">
        <v>1.9400000000000001E-3</v>
      </c>
      <c r="S188">
        <f t="shared" ref="S188:S227" si="34">ROUND(G188*(P188),3)</f>
        <v>6.0000000000000001E-3</v>
      </c>
      <c r="T188"/>
      <c r="U188"/>
      <c r="V188"/>
      <c r="W188"/>
      <c r="Z188" s="1">
        <f t="shared" ref="Z188:Z227" si="35">0.058844*POWER(I188,0.952797)</f>
        <v>0</v>
      </c>
    </row>
    <row r="189" spans="1:26" ht="24.95" customHeight="1" x14ac:dyDescent="0.25">
      <c r="A189"/>
      <c r="B189"/>
      <c r="C189" t="s">
        <v>562</v>
      </c>
      <c r="D189" s="2" t="s">
        <v>563</v>
      </c>
      <c r="E189" s="2"/>
      <c r="F189" t="s">
        <v>215</v>
      </c>
      <c r="G189">
        <v>5</v>
      </c>
      <c r="H189">
        <v>0</v>
      </c>
      <c r="I189">
        <f t="shared" si="30"/>
        <v>0</v>
      </c>
      <c r="J189">
        <f t="shared" si="31"/>
        <v>0</v>
      </c>
      <c r="K189">
        <f t="shared" si="32"/>
        <v>0</v>
      </c>
      <c r="L189">
        <f t="shared" si="33"/>
        <v>0</v>
      </c>
      <c r="M189"/>
      <c r="N189">
        <v>0</v>
      </c>
      <c r="O189"/>
      <c r="P189">
        <v>2.9099999999999998E-3</v>
      </c>
      <c r="Q189"/>
      <c r="R189">
        <v>2.9099999999999998E-3</v>
      </c>
      <c r="S189">
        <f t="shared" si="34"/>
        <v>1.4999999999999999E-2</v>
      </c>
      <c r="T189"/>
      <c r="U189"/>
      <c r="V189"/>
      <c r="W189"/>
      <c r="Z189" s="1">
        <f t="shared" si="35"/>
        <v>0</v>
      </c>
    </row>
    <row r="190" spans="1:26" ht="24.95" customHeight="1" x14ac:dyDescent="0.25">
      <c r="A190"/>
      <c r="B190"/>
      <c r="C190" t="s">
        <v>564</v>
      </c>
      <c r="D190" s="2" t="s">
        <v>565</v>
      </c>
      <c r="E190" s="2"/>
      <c r="F190" t="s">
        <v>215</v>
      </c>
      <c r="G190">
        <v>1</v>
      </c>
      <c r="H190">
        <v>0</v>
      </c>
      <c r="I190">
        <f t="shared" si="30"/>
        <v>0</v>
      </c>
      <c r="J190">
        <f t="shared" si="31"/>
        <v>0</v>
      </c>
      <c r="K190">
        <f t="shared" si="32"/>
        <v>0</v>
      </c>
      <c r="L190">
        <f t="shared" si="33"/>
        <v>0</v>
      </c>
      <c r="M190"/>
      <c r="N190">
        <v>0</v>
      </c>
      <c r="O190"/>
      <c r="P190">
        <v>4.5399999999999998E-3</v>
      </c>
      <c r="Q190"/>
      <c r="R190">
        <v>4.5399999999999998E-3</v>
      </c>
      <c r="S190">
        <f t="shared" si="34"/>
        <v>5.0000000000000001E-3</v>
      </c>
      <c r="T190"/>
      <c r="U190"/>
      <c r="V190"/>
      <c r="W190"/>
      <c r="Z190" s="1">
        <f t="shared" si="35"/>
        <v>0</v>
      </c>
    </row>
    <row r="191" spans="1:26" ht="24.95" customHeight="1" x14ac:dyDescent="0.25">
      <c r="A191"/>
      <c r="B191"/>
      <c r="C191" t="s">
        <v>566</v>
      </c>
      <c r="D191" s="2" t="s">
        <v>567</v>
      </c>
      <c r="E191" s="2"/>
      <c r="F191" t="s">
        <v>215</v>
      </c>
      <c r="G191">
        <v>6</v>
      </c>
      <c r="H191">
        <v>0</v>
      </c>
      <c r="I191">
        <f t="shared" si="30"/>
        <v>0</v>
      </c>
      <c r="J191">
        <f t="shared" si="31"/>
        <v>0</v>
      </c>
      <c r="K191">
        <f t="shared" si="32"/>
        <v>0</v>
      </c>
      <c r="L191">
        <f t="shared" si="33"/>
        <v>0</v>
      </c>
      <c r="M191"/>
      <c r="N191">
        <v>0</v>
      </c>
      <c r="O191"/>
      <c r="P191">
        <v>6.28E-3</v>
      </c>
      <c r="Q191"/>
      <c r="R191">
        <v>6.28E-3</v>
      </c>
      <c r="S191">
        <f t="shared" si="34"/>
        <v>3.7999999999999999E-2</v>
      </c>
      <c r="T191"/>
      <c r="U191"/>
      <c r="V191"/>
      <c r="W191"/>
      <c r="Z191" s="1">
        <f t="shared" si="35"/>
        <v>0</v>
      </c>
    </row>
    <row r="192" spans="1:26" ht="24.95" customHeight="1" x14ac:dyDescent="0.25">
      <c r="A192"/>
      <c r="B192"/>
      <c r="C192" t="s">
        <v>568</v>
      </c>
      <c r="D192" s="2" t="s">
        <v>569</v>
      </c>
      <c r="E192" s="2"/>
      <c r="F192" t="s">
        <v>215</v>
      </c>
      <c r="G192">
        <v>36</v>
      </c>
      <c r="H192">
        <v>0</v>
      </c>
      <c r="I192">
        <f t="shared" si="30"/>
        <v>0</v>
      </c>
      <c r="J192">
        <f t="shared" si="31"/>
        <v>0</v>
      </c>
      <c r="K192">
        <f t="shared" si="32"/>
        <v>0</v>
      </c>
      <c r="L192">
        <f t="shared" si="33"/>
        <v>0</v>
      </c>
      <c r="M192"/>
      <c r="N192">
        <v>0</v>
      </c>
      <c r="O192"/>
      <c r="P192"/>
      <c r="Q192"/>
      <c r="R192"/>
      <c r="S192">
        <f t="shared" si="34"/>
        <v>0</v>
      </c>
      <c r="T192"/>
      <c r="U192"/>
      <c r="V192"/>
      <c r="W192"/>
      <c r="Z192" s="1">
        <f t="shared" si="35"/>
        <v>0</v>
      </c>
    </row>
    <row r="193" spans="1:26" ht="24.95" customHeight="1" x14ac:dyDescent="0.25">
      <c r="A193"/>
      <c r="B193"/>
      <c r="C193" t="s">
        <v>570</v>
      </c>
      <c r="D193" s="2" t="s">
        <v>571</v>
      </c>
      <c r="E193" s="2"/>
      <c r="F193" t="s">
        <v>215</v>
      </c>
      <c r="G193">
        <v>18</v>
      </c>
      <c r="H193">
        <v>0</v>
      </c>
      <c r="I193">
        <f t="shared" si="30"/>
        <v>0</v>
      </c>
      <c r="J193">
        <f t="shared" si="31"/>
        <v>0</v>
      </c>
      <c r="K193">
        <f t="shared" si="32"/>
        <v>0</v>
      </c>
      <c r="L193">
        <f t="shared" si="33"/>
        <v>0</v>
      </c>
      <c r="M193"/>
      <c r="N193">
        <v>0</v>
      </c>
      <c r="O193"/>
      <c r="P193"/>
      <c r="Q193"/>
      <c r="R193"/>
      <c r="S193">
        <f t="shared" si="34"/>
        <v>0</v>
      </c>
      <c r="T193"/>
      <c r="U193"/>
      <c r="V193"/>
      <c r="W193"/>
      <c r="Z193" s="1">
        <f t="shared" si="35"/>
        <v>0</v>
      </c>
    </row>
    <row r="194" spans="1:26" ht="24.95" customHeight="1" x14ac:dyDescent="0.25">
      <c r="A194"/>
      <c r="B194"/>
      <c r="C194" t="s">
        <v>572</v>
      </c>
      <c r="D194" s="2" t="s">
        <v>573</v>
      </c>
      <c r="E194" s="2"/>
      <c r="F194" t="s">
        <v>215</v>
      </c>
      <c r="G194">
        <v>30</v>
      </c>
      <c r="H194">
        <v>0</v>
      </c>
      <c r="I194">
        <f t="shared" si="30"/>
        <v>0</v>
      </c>
      <c r="J194">
        <f t="shared" si="31"/>
        <v>0</v>
      </c>
      <c r="K194">
        <f t="shared" si="32"/>
        <v>0</v>
      </c>
      <c r="L194">
        <f t="shared" si="33"/>
        <v>0</v>
      </c>
      <c r="M194"/>
      <c r="N194">
        <v>0</v>
      </c>
      <c r="O194"/>
      <c r="P194"/>
      <c r="Q194"/>
      <c r="R194"/>
      <c r="S194">
        <f t="shared" si="34"/>
        <v>0</v>
      </c>
      <c r="T194"/>
      <c r="U194"/>
      <c r="V194"/>
      <c r="W194"/>
      <c r="Z194" s="1">
        <f t="shared" si="35"/>
        <v>0</v>
      </c>
    </row>
    <row r="195" spans="1:26" ht="24.95" customHeight="1" x14ac:dyDescent="0.25">
      <c r="A195"/>
      <c r="B195"/>
      <c r="C195" t="s">
        <v>574</v>
      </c>
      <c r="D195" s="2" t="s">
        <v>575</v>
      </c>
      <c r="E195" s="2"/>
      <c r="F195" t="s">
        <v>215</v>
      </c>
      <c r="G195">
        <v>28</v>
      </c>
      <c r="H195">
        <v>0</v>
      </c>
      <c r="I195">
        <f t="shared" si="30"/>
        <v>0</v>
      </c>
      <c r="J195">
        <f t="shared" si="31"/>
        <v>0</v>
      </c>
      <c r="K195">
        <f t="shared" si="32"/>
        <v>0</v>
      </c>
      <c r="L195">
        <f t="shared" si="33"/>
        <v>0</v>
      </c>
      <c r="M195"/>
      <c r="N195">
        <v>0</v>
      </c>
      <c r="O195"/>
      <c r="P195"/>
      <c r="Q195"/>
      <c r="R195"/>
      <c r="S195">
        <f t="shared" si="34"/>
        <v>0</v>
      </c>
      <c r="T195"/>
      <c r="U195"/>
      <c r="V195"/>
      <c r="W195"/>
      <c r="Z195" s="1">
        <f t="shared" si="35"/>
        <v>0</v>
      </c>
    </row>
    <row r="196" spans="1:26" ht="24.95" customHeight="1" x14ac:dyDescent="0.25">
      <c r="A196"/>
      <c r="B196"/>
      <c r="C196" t="s">
        <v>576</v>
      </c>
      <c r="D196" s="2" t="s">
        <v>577</v>
      </c>
      <c r="E196" s="2"/>
      <c r="F196" t="s">
        <v>215</v>
      </c>
      <c r="G196">
        <v>48</v>
      </c>
      <c r="H196">
        <v>0</v>
      </c>
      <c r="I196">
        <f t="shared" si="30"/>
        <v>0</v>
      </c>
      <c r="J196">
        <f t="shared" si="31"/>
        <v>0</v>
      </c>
      <c r="K196">
        <f t="shared" si="32"/>
        <v>0</v>
      </c>
      <c r="L196">
        <f t="shared" si="33"/>
        <v>0</v>
      </c>
      <c r="M196"/>
      <c r="N196">
        <v>0</v>
      </c>
      <c r="O196"/>
      <c r="P196"/>
      <c r="Q196"/>
      <c r="R196"/>
      <c r="S196">
        <f t="shared" si="34"/>
        <v>0</v>
      </c>
      <c r="T196"/>
      <c r="U196"/>
      <c r="V196"/>
      <c r="W196"/>
      <c r="Z196" s="1">
        <f t="shared" si="35"/>
        <v>0</v>
      </c>
    </row>
    <row r="197" spans="1:26" ht="24.95" customHeight="1" x14ac:dyDescent="0.25">
      <c r="A197"/>
      <c r="B197"/>
      <c r="C197" t="s">
        <v>578</v>
      </c>
      <c r="D197" s="2" t="s">
        <v>579</v>
      </c>
      <c r="E197" s="2"/>
      <c r="F197" t="s">
        <v>215</v>
      </c>
      <c r="G197">
        <v>440</v>
      </c>
      <c r="H197">
        <v>0</v>
      </c>
      <c r="I197">
        <f t="shared" si="30"/>
        <v>0</v>
      </c>
      <c r="J197">
        <f t="shared" si="31"/>
        <v>0</v>
      </c>
      <c r="K197">
        <f t="shared" si="32"/>
        <v>0</v>
      </c>
      <c r="L197">
        <f t="shared" si="33"/>
        <v>0</v>
      </c>
      <c r="M197"/>
      <c r="N197">
        <v>0</v>
      </c>
      <c r="O197"/>
      <c r="P197"/>
      <c r="Q197"/>
      <c r="R197"/>
      <c r="S197">
        <f t="shared" si="34"/>
        <v>0</v>
      </c>
      <c r="T197"/>
      <c r="U197"/>
      <c r="V197"/>
      <c r="W197"/>
      <c r="Z197" s="1">
        <f t="shared" si="35"/>
        <v>0</v>
      </c>
    </row>
    <row r="198" spans="1:26" ht="35.1" customHeight="1" x14ac:dyDescent="0.25">
      <c r="A198"/>
      <c r="B198"/>
      <c r="C198" t="s">
        <v>580</v>
      </c>
      <c r="D198" s="2" t="s">
        <v>581</v>
      </c>
      <c r="E198" s="2"/>
      <c r="F198" t="s">
        <v>215</v>
      </c>
      <c r="G198">
        <v>440</v>
      </c>
      <c r="H198">
        <v>0</v>
      </c>
      <c r="I198">
        <f t="shared" si="30"/>
        <v>0</v>
      </c>
      <c r="J198">
        <f t="shared" si="31"/>
        <v>0</v>
      </c>
      <c r="K198">
        <f t="shared" si="32"/>
        <v>0</v>
      </c>
      <c r="L198">
        <f t="shared" si="33"/>
        <v>0</v>
      </c>
      <c r="M198"/>
      <c r="N198">
        <v>0</v>
      </c>
      <c r="O198"/>
      <c r="P198"/>
      <c r="Q198"/>
      <c r="R198"/>
      <c r="S198">
        <f t="shared" si="34"/>
        <v>0</v>
      </c>
      <c r="T198"/>
      <c r="U198"/>
      <c r="V198"/>
      <c r="W198"/>
      <c r="Z198" s="1">
        <f t="shared" si="35"/>
        <v>0</v>
      </c>
    </row>
    <row r="199" spans="1:26" ht="24.95" customHeight="1" x14ac:dyDescent="0.25">
      <c r="A199"/>
      <c r="B199"/>
      <c r="C199" t="s">
        <v>582</v>
      </c>
      <c r="D199" s="2" t="s">
        <v>583</v>
      </c>
      <c r="E199" s="2"/>
      <c r="F199" t="s">
        <v>215</v>
      </c>
      <c r="G199">
        <v>440</v>
      </c>
      <c r="H199">
        <v>0</v>
      </c>
      <c r="I199">
        <f t="shared" si="30"/>
        <v>0</v>
      </c>
      <c r="J199">
        <f t="shared" si="31"/>
        <v>0</v>
      </c>
      <c r="K199">
        <f t="shared" si="32"/>
        <v>0</v>
      </c>
      <c r="L199">
        <f t="shared" si="33"/>
        <v>0</v>
      </c>
      <c r="M199"/>
      <c r="N199">
        <v>0</v>
      </c>
      <c r="O199"/>
      <c r="P199"/>
      <c r="Q199"/>
      <c r="R199"/>
      <c r="S199">
        <f t="shared" si="34"/>
        <v>0</v>
      </c>
      <c r="T199"/>
      <c r="U199"/>
      <c r="V199"/>
      <c r="W199"/>
      <c r="Z199" s="1">
        <f t="shared" si="35"/>
        <v>0</v>
      </c>
    </row>
    <row r="200" spans="1:26" ht="35.1" customHeight="1" x14ac:dyDescent="0.25">
      <c r="A200"/>
      <c r="B200"/>
      <c r="C200" t="s">
        <v>584</v>
      </c>
      <c r="D200" s="2" t="s">
        <v>585</v>
      </c>
      <c r="E200" s="2"/>
      <c r="F200" t="s">
        <v>215</v>
      </c>
      <c r="G200">
        <v>440</v>
      </c>
      <c r="H200">
        <v>0</v>
      </c>
      <c r="I200">
        <f t="shared" si="30"/>
        <v>0</v>
      </c>
      <c r="J200">
        <f t="shared" si="31"/>
        <v>0</v>
      </c>
      <c r="K200">
        <f t="shared" si="32"/>
        <v>0</v>
      </c>
      <c r="L200">
        <f t="shared" si="33"/>
        <v>0</v>
      </c>
      <c r="M200"/>
      <c r="N200">
        <v>0</v>
      </c>
      <c r="O200"/>
      <c r="P200"/>
      <c r="Q200"/>
      <c r="R200"/>
      <c r="S200">
        <f t="shared" si="34"/>
        <v>0</v>
      </c>
      <c r="T200"/>
      <c r="U200"/>
      <c r="V200"/>
      <c r="W200"/>
      <c r="Z200" s="1">
        <f t="shared" si="35"/>
        <v>0</v>
      </c>
    </row>
    <row r="201" spans="1:26" ht="24.95" customHeight="1" x14ac:dyDescent="0.25">
      <c r="A201"/>
      <c r="B201"/>
      <c r="C201" t="s">
        <v>586</v>
      </c>
      <c r="D201" s="2" t="s">
        <v>587</v>
      </c>
      <c r="E201" s="2"/>
      <c r="F201" t="s">
        <v>215</v>
      </c>
      <c r="G201">
        <v>44</v>
      </c>
      <c r="H201">
        <v>0</v>
      </c>
      <c r="I201">
        <f t="shared" si="30"/>
        <v>0</v>
      </c>
      <c r="J201">
        <f t="shared" si="31"/>
        <v>0</v>
      </c>
      <c r="K201">
        <f t="shared" si="32"/>
        <v>0</v>
      </c>
      <c r="L201">
        <f t="shared" si="33"/>
        <v>0</v>
      </c>
      <c r="M201"/>
      <c r="N201">
        <v>0</v>
      </c>
      <c r="O201"/>
      <c r="P201"/>
      <c r="Q201"/>
      <c r="R201"/>
      <c r="S201">
        <f t="shared" si="34"/>
        <v>0</v>
      </c>
      <c r="T201"/>
      <c r="U201"/>
      <c r="V201"/>
      <c r="W201"/>
      <c r="Z201" s="1">
        <f t="shared" si="35"/>
        <v>0</v>
      </c>
    </row>
    <row r="202" spans="1:26" ht="35.1" customHeight="1" x14ac:dyDescent="0.25">
      <c r="A202"/>
      <c r="B202"/>
      <c r="C202" t="s">
        <v>588</v>
      </c>
      <c r="D202" s="2" t="s">
        <v>589</v>
      </c>
      <c r="E202" s="2"/>
      <c r="F202" t="s">
        <v>215</v>
      </c>
      <c r="G202">
        <v>44</v>
      </c>
      <c r="H202">
        <v>0</v>
      </c>
      <c r="I202">
        <f t="shared" si="30"/>
        <v>0</v>
      </c>
      <c r="J202">
        <f t="shared" si="31"/>
        <v>0</v>
      </c>
      <c r="K202">
        <f t="shared" si="32"/>
        <v>0</v>
      </c>
      <c r="L202">
        <f t="shared" si="33"/>
        <v>0</v>
      </c>
      <c r="M202"/>
      <c r="N202">
        <v>0</v>
      </c>
      <c r="O202"/>
      <c r="P202"/>
      <c r="Q202"/>
      <c r="R202"/>
      <c r="S202">
        <f t="shared" si="34"/>
        <v>0</v>
      </c>
      <c r="T202"/>
      <c r="U202"/>
      <c r="V202"/>
      <c r="W202"/>
      <c r="Z202" s="1">
        <f t="shared" si="35"/>
        <v>0</v>
      </c>
    </row>
    <row r="203" spans="1:26" ht="24.95" customHeight="1" x14ac:dyDescent="0.25">
      <c r="A203"/>
      <c r="B203"/>
      <c r="C203" t="s">
        <v>590</v>
      </c>
      <c r="D203" s="2" t="s">
        <v>591</v>
      </c>
      <c r="E203" s="2"/>
      <c r="F203" t="s">
        <v>218</v>
      </c>
      <c r="G203">
        <v>26</v>
      </c>
      <c r="H203">
        <v>0</v>
      </c>
      <c r="I203">
        <f t="shared" si="30"/>
        <v>0</v>
      </c>
      <c r="J203">
        <f t="shared" si="31"/>
        <v>0</v>
      </c>
      <c r="K203">
        <f t="shared" si="32"/>
        <v>0</v>
      </c>
      <c r="L203">
        <f t="shared" si="33"/>
        <v>0</v>
      </c>
      <c r="M203"/>
      <c r="N203">
        <v>0</v>
      </c>
      <c r="O203"/>
      <c r="P203"/>
      <c r="Q203"/>
      <c r="R203"/>
      <c r="S203">
        <f t="shared" si="34"/>
        <v>0</v>
      </c>
      <c r="T203"/>
      <c r="U203"/>
      <c r="V203"/>
      <c r="W203"/>
      <c r="Z203" s="1">
        <f t="shared" si="35"/>
        <v>0</v>
      </c>
    </row>
    <row r="204" spans="1:26" ht="24.95" customHeight="1" x14ac:dyDescent="0.25">
      <c r="A204"/>
      <c r="B204"/>
      <c r="C204" t="s">
        <v>592</v>
      </c>
      <c r="D204" s="2" t="s">
        <v>593</v>
      </c>
      <c r="E204" s="2"/>
      <c r="F204" t="s">
        <v>218</v>
      </c>
      <c r="G204">
        <v>26</v>
      </c>
      <c r="H204">
        <v>0</v>
      </c>
      <c r="I204">
        <f t="shared" si="30"/>
        <v>0</v>
      </c>
      <c r="J204">
        <f t="shared" si="31"/>
        <v>0</v>
      </c>
      <c r="K204">
        <f t="shared" si="32"/>
        <v>0</v>
      </c>
      <c r="L204">
        <f t="shared" si="33"/>
        <v>0</v>
      </c>
      <c r="M204"/>
      <c r="N204">
        <v>0</v>
      </c>
      <c r="O204"/>
      <c r="P204"/>
      <c r="Q204"/>
      <c r="R204"/>
      <c r="S204">
        <f t="shared" si="34"/>
        <v>0</v>
      </c>
      <c r="T204"/>
      <c r="U204"/>
      <c r="V204"/>
      <c r="W204"/>
      <c r="Z204" s="1">
        <f t="shared" si="35"/>
        <v>0</v>
      </c>
    </row>
    <row r="205" spans="1:26" ht="24.95" customHeight="1" x14ac:dyDescent="0.25">
      <c r="A205"/>
      <c r="B205"/>
      <c r="C205" t="s">
        <v>594</v>
      </c>
      <c r="D205" s="2" t="s">
        <v>595</v>
      </c>
      <c r="E205" s="2"/>
      <c r="F205" t="s">
        <v>218</v>
      </c>
      <c r="G205">
        <v>14</v>
      </c>
      <c r="H205">
        <v>0</v>
      </c>
      <c r="I205">
        <f t="shared" si="30"/>
        <v>0</v>
      </c>
      <c r="J205">
        <f t="shared" si="31"/>
        <v>0</v>
      </c>
      <c r="K205">
        <f t="shared" si="32"/>
        <v>0</v>
      </c>
      <c r="L205">
        <f t="shared" si="33"/>
        <v>0</v>
      </c>
      <c r="M205"/>
      <c r="N205">
        <v>0</v>
      </c>
      <c r="O205"/>
      <c r="P205"/>
      <c r="Q205"/>
      <c r="R205"/>
      <c r="S205">
        <f t="shared" si="34"/>
        <v>0</v>
      </c>
      <c r="T205"/>
      <c r="U205"/>
      <c r="V205"/>
      <c r="W205"/>
      <c r="Z205" s="1">
        <f t="shared" si="35"/>
        <v>0</v>
      </c>
    </row>
    <row r="206" spans="1:26" ht="24.95" customHeight="1" x14ac:dyDescent="0.25">
      <c r="A206"/>
      <c r="B206"/>
      <c r="C206" t="s">
        <v>596</v>
      </c>
      <c r="D206" s="2" t="s">
        <v>597</v>
      </c>
      <c r="E206" s="2"/>
      <c r="F206" t="s">
        <v>218</v>
      </c>
      <c r="G206">
        <v>14</v>
      </c>
      <c r="H206">
        <v>0</v>
      </c>
      <c r="I206">
        <f t="shared" si="30"/>
        <v>0</v>
      </c>
      <c r="J206">
        <f t="shared" si="31"/>
        <v>0</v>
      </c>
      <c r="K206">
        <f t="shared" si="32"/>
        <v>0</v>
      </c>
      <c r="L206">
        <f t="shared" si="33"/>
        <v>0</v>
      </c>
      <c r="M206"/>
      <c r="N206">
        <v>0</v>
      </c>
      <c r="O206"/>
      <c r="P206"/>
      <c r="Q206"/>
      <c r="R206"/>
      <c r="S206">
        <f t="shared" si="34"/>
        <v>0</v>
      </c>
      <c r="T206"/>
      <c r="U206"/>
      <c r="V206"/>
      <c r="W206"/>
      <c r="Z206" s="1">
        <f t="shared" si="35"/>
        <v>0</v>
      </c>
    </row>
    <row r="207" spans="1:26" ht="24.95" customHeight="1" x14ac:dyDescent="0.25">
      <c r="A207"/>
      <c r="B207"/>
      <c r="C207" t="s">
        <v>423</v>
      </c>
      <c r="D207" s="2" t="s">
        <v>424</v>
      </c>
      <c r="E207" s="2"/>
      <c r="F207" t="s">
        <v>218</v>
      </c>
      <c r="G207">
        <v>10</v>
      </c>
      <c r="H207">
        <v>0</v>
      </c>
      <c r="I207">
        <f t="shared" si="30"/>
        <v>0</v>
      </c>
      <c r="J207">
        <f t="shared" si="31"/>
        <v>0</v>
      </c>
      <c r="K207">
        <f t="shared" si="32"/>
        <v>0</v>
      </c>
      <c r="L207">
        <f t="shared" si="33"/>
        <v>0</v>
      </c>
      <c r="M207"/>
      <c r="N207">
        <v>0</v>
      </c>
      <c r="O207"/>
      <c r="P207"/>
      <c r="Q207"/>
      <c r="R207"/>
      <c r="S207">
        <f t="shared" si="34"/>
        <v>0</v>
      </c>
      <c r="T207"/>
      <c r="U207"/>
      <c r="V207"/>
      <c r="W207"/>
      <c r="Z207" s="1">
        <f t="shared" si="35"/>
        <v>0</v>
      </c>
    </row>
    <row r="208" spans="1:26" ht="24.95" customHeight="1" x14ac:dyDescent="0.25">
      <c r="A208"/>
      <c r="B208"/>
      <c r="C208" t="s">
        <v>598</v>
      </c>
      <c r="D208" s="2" t="s">
        <v>599</v>
      </c>
      <c r="E208" s="2"/>
      <c r="F208" t="s">
        <v>218</v>
      </c>
      <c r="G208">
        <v>10</v>
      </c>
      <c r="H208">
        <v>0</v>
      </c>
      <c r="I208">
        <f t="shared" si="30"/>
        <v>0</v>
      </c>
      <c r="J208">
        <f t="shared" si="31"/>
        <v>0</v>
      </c>
      <c r="K208">
        <f t="shared" si="32"/>
        <v>0</v>
      </c>
      <c r="L208">
        <f t="shared" si="33"/>
        <v>0</v>
      </c>
      <c r="M208"/>
      <c r="N208">
        <v>0</v>
      </c>
      <c r="O208"/>
      <c r="P208"/>
      <c r="Q208"/>
      <c r="R208"/>
      <c r="S208">
        <f t="shared" si="34"/>
        <v>0</v>
      </c>
      <c r="T208"/>
      <c r="U208"/>
      <c r="V208"/>
      <c r="W208"/>
      <c r="Z208" s="1">
        <f t="shared" si="35"/>
        <v>0</v>
      </c>
    </row>
    <row r="209" spans="1:26" ht="24.95" customHeight="1" x14ac:dyDescent="0.25">
      <c r="A209"/>
      <c r="B209"/>
      <c r="C209" t="s">
        <v>427</v>
      </c>
      <c r="D209" s="2" t="s">
        <v>428</v>
      </c>
      <c r="E209" s="2"/>
      <c r="F209" t="s">
        <v>218</v>
      </c>
      <c r="G209">
        <v>64</v>
      </c>
      <c r="H209">
        <v>0</v>
      </c>
      <c r="I209">
        <f t="shared" si="30"/>
        <v>0</v>
      </c>
      <c r="J209">
        <f t="shared" si="31"/>
        <v>0</v>
      </c>
      <c r="K209">
        <f t="shared" si="32"/>
        <v>0</v>
      </c>
      <c r="L209">
        <f t="shared" si="33"/>
        <v>0</v>
      </c>
      <c r="M209"/>
      <c r="N209">
        <v>0</v>
      </c>
      <c r="O209"/>
      <c r="P209"/>
      <c r="Q209"/>
      <c r="R209"/>
      <c r="S209">
        <f t="shared" si="34"/>
        <v>0</v>
      </c>
      <c r="T209"/>
      <c r="U209"/>
      <c r="V209"/>
      <c r="W209"/>
      <c r="Z209" s="1">
        <f t="shared" si="35"/>
        <v>0</v>
      </c>
    </row>
    <row r="210" spans="1:26" ht="24.95" customHeight="1" x14ac:dyDescent="0.25">
      <c r="A210"/>
      <c r="B210"/>
      <c r="C210" t="s">
        <v>600</v>
      </c>
      <c r="D210" s="2" t="s">
        <v>601</v>
      </c>
      <c r="E210" s="2"/>
      <c r="F210" t="s">
        <v>218</v>
      </c>
      <c r="G210">
        <v>2</v>
      </c>
      <c r="H210">
        <v>0</v>
      </c>
      <c r="I210">
        <f t="shared" si="30"/>
        <v>0</v>
      </c>
      <c r="J210">
        <f t="shared" si="31"/>
        <v>0</v>
      </c>
      <c r="K210">
        <f t="shared" si="32"/>
        <v>0</v>
      </c>
      <c r="L210">
        <f t="shared" si="33"/>
        <v>0</v>
      </c>
      <c r="M210"/>
      <c r="N210">
        <v>0</v>
      </c>
      <c r="O210"/>
      <c r="P210"/>
      <c r="Q210"/>
      <c r="R210"/>
      <c r="S210">
        <f t="shared" si="34"/>
        <v>0</v>
      </c>
      <c r="T210"/>
      <c r="U210"/>
      <c r="V210"/>
      <c r="W210"/>
      <c r="Z210" s="1">
        <f t="shared" si="35"/>
        <v>0</v>
      </c>
    </row>
    <row r="211" spans="1:26" ht="24.95" customHeight="1" x14ac:dyDescent="0.25">
      <c r="A211"/>
      <c r="B211"/>
      <c r="C211" t="s">
        <v>429</v>
      </c>
      <c r="D211" s="2" t="s">
        <v>430</v>
      </c>
      <c r="E211" s="2"/>
      <c r="F211" t="s">
        <v>218</v>
      </c>
      <c r="G211">
        <v>28</v>
      </c>
      <c r="H211">
        <v>0</v>
      </c>
      <c r="I211">
        <f t="shared" si="30"/>
        <v>0</v>
      </c>
      <c r="J211">
        <f t="shared" si="31"/>
        <v>0</v>
      </c>
      <c r="K211">
        <f t="shared" si="32"/>
        <v>0</v>
      </c>
      <c r="L211">
        <f t="shared" si="33"/>
        <v>0</v>
      </c>
      <c r="M211"/>
      <c r="N211">
        <v>0</v>
      </c>
      <c r="O211"/>
      <c r="P211"/>
      <c r="Q211"/>
      <c r="R211"/>
      <c r="S211">
        <f t="shared" si="34"/>
        <v>0</v>
      </c>
      <c r="T211"/>
      <c r="U211"/>
      <c r="V211"/>
      <c r="W211"/>
      <c r="Z211" s="1">
        <f t="shared" si="35"/>
        <v>0</v>
      </c>
    </row>
    <row r="212" spans="1:26" ht="24.95" customHeight="1" x14ac:dyDescent="0.25">
      <c r="A212"/>
      <c r="B212"/>
      <c r="C212" t="s">
        <v>431</v>
      </c>
      <c r="D212" s="2" t="s">
        <v>432</v>
      </c>
      <c r="E212" s="2"/>
      <c r="F212" t="s">
        <v>218</v>
      </c>
      <c r="G212">
        <v>34</v>
      </c>
      <c r="H212">
        <v>0</v>
      </c>
      <c r="I212">
        <f t="shared" si="30"/>
        <v>0</v>
      </c>
      <c r="J212">
        <f t="shared" si="31"/>
        <v>0</v>
      </c>
      <c r="K212">
        <f t="shared" si="32"/>
        <v>0</v>
      </c>
      <c r="L212">
        <f t="shared" si="33"/>
        <v>0</v>
      </c>
      <c r="M212"/>
      <c r="N212">
        <v>0</v>
      </c>
      <c r="O212"/>
      <c r="P212"/>
      <c r="Q212"/>
      <c r="R212"/>
      <c r="S212">
        <f t="shared" si="34"/>
        <v>0</v>
      </c>
      <c r="T212"/>
      <c r="U212"/>
      <c r="V212"/>
      <c r="W212"/>
      <c r="Z212" s="1">
        <f t="shared" si="35"/>
        <v>0</v>
      </c>
    </row>
    <row r="213" spans="1:26" ht="24.95" customHeight="1" x14ac:dyDescent="0.25">
      <c r="A213"/>
      <c r="B213"/>
      <c r="C213" t="s">
        <v>435</v>
      </c>
      <c r="D213" s="2" t="s">
        <v>436</v>
      </c>
      <c r="E213" s="2"/>
      <c r="F213" t="s">
        <v>218</v>
      </c>
      <c r="G213">
        <v>6</v>
      </c>
      <c r="H213">
        <v>0</v>
      </c>
      <c r="I213">
        <f t="shared" si="30"/>
        <v>0</v>
      </c>
      <c r="J213">
        <f t="shared" si="31"/>
        <v>0</v>
      </c>
      <c r="K213">
        <f t="shared" si="32"/>
        <v>0</v>
      </c>
      <c r="L213">
        <f t="shared" si="33"/>
        <v>0</v>
      </c>
      <c r="M213"/>
      <c r="N213">
        <v>0</v>
      </c>
      <c r="O213"/>
      <c r="P213"/>
      <c r="Q213"/>
      <c r="R213"/>
      <c r="S213">
        <f t="shared" si="34"/>
        <v>0</v>
      </c>
      <c r="T213"/>
      <c r="U213"/>
      <c r="V213"/>
      <c r="W213"/>
      <c r="Z213" s="1">
        <f t="shared" si="35"/>
        <v>0</v>
      </c>
    </row>
    <row r="214" spans="1:26" ht="24.95" customHeight="1" x14ac:dyDescent="0.25">
      <c r="A214"/>
      <c r="B214"/>
      <c r="C214" t="s">
        <v>602</v>
      </c>
      <c r="D214" s="2" t="s">
        <v>603</v>
      </c>
      <c r="E214" s="2"/>
      <c r="F214" t="s">
        <v>218</v>
      </c>
      <c r="G214">
        <v>4</v>
      </c>
      <c r="H214">
        <v>0</v>
      </c>
      <c r="I214">
        <f t="shared" si="30"/>
        <v>0</v>
      </c>
      <c r="J214">
        <f t="shared" si="31"/>
        <v>0</v>
      </c>
      <c r="K214">
        <f t="shared" si="32"/>
        <v>0</v>
      </c>
      <c r="L214">
        <f t="shared" si="33"/>
        <v>0</v>
      </c>
      <c r="M214"/>
      <c r="N214">
        <v>0</v>
      </c>
      <c r="O214"/>
      <c r="P214"/>
      <c r="Q214"/>
      <c r="R214"/>
      <c r="S214">
        <f t="shared" si="34"/>
        <v>0</v>
      </c>
      <c r="T214"/>
      <c r="U214"/>
      <c r="V214"/>
      <c r="W214"/>
      <c r="Z214" s="1">
        <f t="shared" si="35"/>
        <v>0</v>
      </c>
    </row>
    <row r="215" spans="1:26" ht="24.95" customHeight="1" x14ac:dyDescent="0.25">
      <c r="A215"/>
      <c r="B215"/>
      <c r="C215" t="s">
        <v>604</v>
      </c>
      <c r="D215" s="2" t="s">
        <v>605</v>
      </c>
      <c r="E215" s="2"/>
      <c r="F215" t="s">
        <v>218</v>
      </c>
      <c r="G215">
        <v>2</v>
      </c>
      <c r="H215">
        <v>0</v>
      </c>
      <c r="I215">
        <f t="shared" si="30"/>
        <v>0</v>
      </c>
      <c r="J215">
        <f t="shared" si="31"/>
        <v>0</v>
      </c>
      <c r="K215">
        <f t="shared" si="32"/>
        <v>0</v>
      </c>
      <c r="L215">
        <f t="shared" si="33"/>
        <v>0</v>
      </c>
      <c r="M215"/>
      <c r="N215">
        <v>0</v>
      </c>
      <c r="O215"/>
      <c r="P215"/>
      <c r="Q215"/>
      <c r="R215"/>
      <c r="S215">
        <f t="shared" si="34"/>
        <v>0</v>
      </c>
      <c r="T215"/>
      <c r="U215"/>
      <c r="V215"/>
      <c r="W215"/>
      <c r="Z215" s="1">
        <f t="shared" si="35"/>
        <v>0</v>
      </c>
    </row>
    <row r="216" spans="1:26" ht="24.95" customHeight="1" x14ac:dyDescent="0.25">
      <c r="A216"/>
      <c r="B216"/>
      <c r="C216" t="s">
        <v>441</v>
      </c>
      <c r="D216" s="2" t="s">
        <v>442</v>
      </c>
      <c r="E216" s="2"/>
      <c r="F216" t="s">
        <v>218</v>
      </c>
      <c r="G216">
        <v>26</v>
      </c>
      <c r="H216">
        <v>0</v>
      </c>
      <c r="I216">
        <f t="shared" si="30"/>
        <v>0</v>
      </c>
      <c r="J216">
        <f t="shared" si="31"/>
        <v>0</v>
      </c>
      <c r="K216">
        <f t="shared" si="32"/>
        <v>0</v>
      </c>
      <c r="L216">
        <f t="shared" si="33"/>
        <v>0</v>
      </c>
      <c r="M216"/>
      <c r="N216">
        <v>0</v>
      </c>
      <c r="O216"/>
      <c r="P216"/>
      <c r="Q216"/>
      <c r="R216"/>
      <c r="S216">
        <f t="shared" si="34"/>
        <v>0</v>
      </c>
      <c r="T216"/>
      <c r="U216"/>
      <c r="V216"/>
      <c r="W216"/>
      <c r="Z216" s="1">
        <f t="shared" si="35"/>
        <v>0</v>
      </c>
    </row>
    <row r="217" spans="1:26" ht="24.95" customHeight="1" x14ac:dyDescent="0.25">
      <c r="A217"/>
      <c r="B217"/>
      <c r="C217" t="s">
        <v>606</v>
      </c>
      <c r="D217" s="2" t="s">
        <v>607</v>
      </c>
      <c r="E217" s="2"/>
      <c r="F217" t="s">
        <v>218</v>
      </c>
      <c r="G217">
        <v>26</v>
      </c>
      <c r="H217">
        <v>0</v>
      </c>
      <c r="I217">
        <f t="shared" si="30"/>
        <v>0</v>
      </c>
      <c r="J217">
        <f t="shared" si="31"/>
        <v>0</v>
      </c>
      <c r="K217">
        <f t="shared" si="32"/>
        <v>0</v>
      </c>
      <c r="L217">
        <f t="shared" si="33"/>
        <v>0</v>
      </c>
      <c r="M217"/>
      <c r="N217">
        <v>0</v>
      </c>
      <c r="O217"/>
      <c r="P217"/>
      <c r="Q217"/>
      <c r="R217"/>
      <c r="S217">
        <f t="shared" si="34"/>
        <v>0</v>
      </c>
      <c r="T217"/>
      <c r="U217"/>
      <c r="V217"/>
      <c r="W217"/>
      <c r="Z217" s="1">
        <f t="shared" si="35"/>
        <v>0</v>
      </c>
    </row>
    <row r="218" spans="1:26" ht="24.95" customHeight="1" x14ac:dyDescent="0.25">
      <c r="A218"/>
      <c r="B218"/>
      <c r="C218" t="s">
        <v>608</v>
      </c>
      <c r="D218" s="2" t="s">
        <v>609</v>
      </c>
      <c r="E218" s="2"/>
      <c r="F218" t="s">
        <v>218</v>
      </c>
      <c r="G218">
        <v>6</v>
      </c>
      <c r="H218">
        <v>0</v>
      </c>
      <c r="I218">
        <f t="shared" si="30"/>
        <v>0</v>
      </c>
      <c r="J218">
        <f t="shared" si="31"/>
        <v>0</v>
      </c>
      <c r="K218">
        <f t="shared" si="32"/>
        <v>0</v>
      </c>
      <c r="L218">
        <f t="shared" si="33"/>
        <v>0</v>
      </c>
      <c r="M218"/>
      <c r="N218">
        <v>0</v>
      </c>
      <c r="O218"/>
      <c r="P218"/>
      <c r="Q218"/>
      <c r="R218"/>
      <c r="S218">
        <f t="shared" si="34"/>
        <v>0</v>
      </c>
      <c r="T218"/>
      <c r="U218"/>
      <c r="V218"/>
      <c r="W218"/>
      <c r="Z218" s="1">
        <f t="shared" si="35"/>
        <v>0</v>
      </c>
    </row>
    <row r="219" spans="1:26" ht="24.95" customHeight="1" x14ac:dyDescent="0.25">
      <c r="A219"/>
      <c r="B219"/>
      <c r="C219" t="s">
        <v>610</v>
      </c>
      <c r="D219" s="2" t="s">
        <v>611</v>
      </c>
      <c r="E219" s="2"/>
      <c r="F219" t="s">
        <v>218</v>
      </c>
      <c r="G219">
        <v>6</v>
      </c>
      <c r="H219">
        <v>0</v>
      </c>
      <c r="I219">
        <f t="shared" si="30"/>
        <v>0</v>
      </c>
      <c r="J219">
        <f t="shared" si="31"/>
        <v>0</v>
      </c>
      <c r="K219">
        <f t="shared" si="32"/>
        <v>0</v>
      </c>
      <c r="L219">
        <f t="shared" si="33"/>
        <v>0</v>
      </c>
      <c r="M219"/>
      <c r="N219">
        <v>0</v>
      </c>
      <c r="O219"/>
      <c r="P219"/>
      <c r="Q219"/>
      <c r="R219"/>
      <c r="S219">
        <f t="shared" si="34"/>
        <v>0</v>
      </c>
      <c r="T219"/>
      <c r="U219"/>
      <c r="V219"/>
      <c r="W219"/>
      <c r="Z219" s="1">
        <f t="shared" si="35"/>
        <v>0</v>
      </c>
    </row>
    <row r="220" spans="1:26" ht="24.95" customHeight="1" x14ac:dyDescent="0.25">
      <c r="A220"/>
      <c r="B220"/>
      <c r="C220" t="s">
        <v>612</v>
      </c>
      <c r="D220" s="2" t="s">
        <v>613</v>
      </c>
      <c r="E220" s="2"/>
      <c r="F220" t="s">
        <v>218</v>
      </c>
      <c r="G220">
        <v>112</v>
      </c>
      <c r="H220">
        <v>0</v>
      </c>
      <c r="I220">
        <f t="shared" si="30"/>
        <v>0</v>
      </c>
      <c r="J220">
        <f t="shared" si="31"/>
        <v>0</v>
      </c>
      <c r="K220">
        <f t="shared" si="32"/>
        <v>0</v>
      </c>
      <c r="L220">
        <f t="shared" si="33"/>
        <v>0</v>
      </c>
      <c r="M220"/>
      <c r="N220">
        <v>0</v>
      </c>
      <c r="O220"/>
      <c r="P220"/>
      <c r="Q220"/>
      <c r="R220"/>
      <c r="S220">
        <f t="shared" si="34"/>
        <v>0</v>
      </c>
      <c r="T220"/>
      <c r="U220"/>
      <c r="V220"/>
      <c r="W220"/>
      <c r="Z220" s="1">
        <f t="shared" si="35"/>
        <v>0</v>
      </c>
    </row>
    <row r="221" spans="1:26" x14ac:dyDescent="0.25">
      <c r="A221"/>
      <c r="B221"/>
      <c r="C221" t="s">
        <v>614</v>
      </c>
      <c r="D221" s="2" t="s">
        <v>615</v>
      </c>
      <c r="E221" s="2"/>
      <c r="F221" t="s">
        <v>218</v>
      </c>
      <c r="G221">
        <v>112</v>
      </c>
      <c r="H221">
        <v>0</v>
      </c>
      <c r="I221">
        <f t="shared" si="30"/>
        <v>0</v>
      </c>
      <c r="J221">
        <f t="shared" si="31"/>
        <v>0</v>
      </c>
      <c r="K221">
        <f t="shared" si="32"/>
        <v>0</v>
      </c>
      <c r="L221">
        <f t="shared" si="33"/>
        <v>0</v>
      </c>
      <c r="M221"/>
      <c r="N221">
        <v>0</v>
      </c>
      <c r="O221"/>
      <c r="P221"/>
      <c r="Q221"/>
      <c r="R221"/>
      <c r="S221">
        <f t="shared" si="34"/>
        <v>0</v>
      </c>
      <c r="T221"/>
      <c r="U221"/>
      <c r="V221"/>
      <c r="W221"/>
      <c r="Z221" s="1">
        <f t="shared" si="35"/>
        <v>0</v>
      </c>
    </row>
    <row r="222" spans="1:26" ht="24.95" customHeight="1" x14ac:dyDescent="0.25">
      <c r="A222"/>
      <c r="B222"/>
      <c r="C222" t="s">
        <v>616</v>
      </c>
      <c r="D222" s="2" t="s">
        <v>617</v>
      </c>
      <c r="E222" s="2"/>
      <c r="F222" t="s">
        <v>218</v>
      </c>
      <c r="G222">
        <v>56</v>
      </c>
      <c r="H222">
        <v>0</v>
      </c>
      <c r="I222">
        <f t="shared" si="30"/>
        <v>0</v>
      </c>
      <c r="J222">
        <f t="shared" si="31"/>
        <v>0</v>
      </c>
      <c r="K222">
        <f t="shared" si="32"/>
        <v>0</v>
      </c>
      <c r="L222">
        <f t="shared" si="33"/>
        <v>0</v>
      </c>
      <c r="M222"/>
      <c r="N222">
        <v>0</v>
      </c>
      <c r="O222"/>
      <c r="P222"/>
      <c r="Q222"/>
      <c r="R222"/>
      <c r="S222">
        <f t="shared" si="34"/>
        <v>0</v>
      </c>
      <c r="T222"/>
      <c r="U222"/>
      <c r="V222"/>
      <c r="W222"/>
      <c r="Z222" s="1">
        <f t="shared" si="35"/>
        <v>0</v>
      </c>
    </row>
    <row r="223" spans="1:26" ht="24.95" customHeight="1" x14ac:dyDescent="0.25">
      <c r="A223"/>
      <c r="B223"/>
      <c r="C223" t="s">
        <v>618</v>
      </c>
      <c r="D223" s="2" t="s">
        <v>619</v>
      </c>
      <c r="E223" s="2"/>
      <c r="F223" t="s">
        <v>215</v>
      </c>
      <c r="G223">
        <v>15</v>
      </c>
      <c r="H223">
        <v>0</v>
      </c>
      <c r="I223">
        <f t="shared" si="30"/>
        <v>0</v>
      </c>
      <c r="J223">
        <f t="shared" si="31"/>
        <v>0</v>
      </c>
      <c r="K223">
        <f t="shared" si="32"/>
        <v>0</v>
      </c>
      <c r="L223">
        <f t="shared" si="33"/>
        <v>0</v>
      </c>
      <c r="M223"/>
      <c r="N223">
        <v>0</v>
      </c>
      <c r="O223"/>
      <c r="P223"/>
      <c r="Q223"/>
      <c r="R223"/>
      <c r="S223">
        <f t="shared" si="34"/>
        <v>0</v>
      </c>
      <c r="T223"/>
      <c r="U223"/>
      <c r="V223"/>
      <c r="W223"/>
      <c r="Z223" s="1">
        <f t="shared" si="35"/>
        <v>0</v>
      </c>
    </row>
    <row r="224" spans="1:26" ht="24.95" customHeight="1" x14ac:dyDescent="0.25">
      <c r="A224"/>
      <c r="B224"/>
      <c r="C224" t="s">
        <v>620</v>
      </c>
      <c r="D224" s="2" t="s">
        <v>621</v>
      </c>
      <c r="E224" s="2"/>
      <c r="F224" t="s">
        <v>215</v>
      </c>
      <c r="G224">
        <v>924</v>
      </c>
      <c r="H224">
        <v>0</v>
      </c>
      <c r="I224">
        <f t="shared" si="30"/>
        <v>0</v>
      </c>
      <c r="J224">
        <f t="shared" si="31"/>
        <v>0</v>
      </c>
      <c r="K224">
        <f t="shared" si="32"/>
        <v>0</v>
      </c>
      <c r="L224">
        <f t="shared" si="33"/>
        <v>0</v>
      </c>
      <c r="M224"/>
      <c r="N224">
        <v>0</v>
      </c>
      <c r="O224"/>
      <c r="P224"/>
      <c r="Q224"/>
      <c r="R224"/>
      <c r="S224">
        <f t="shared" si="34"/>
        <v>0</v>
      </c>
      <c r="T224"/>
      <c r="U224"/>
      <c r="V224"/>
      <c r="W224"/>
      <c r="Z224" s="1">
        <f t="shared" si="35"/>
        <v>0</v>
      </c>
    </row>
    <row r="225" spans="1:26" ht="24.95" customHeight="1" x14ac:dyDescent="0.25">
      <c r="A225"/>
      <c r="B225"/>
      <c r="C225" t="s">
        <v>622</v>
      </c>
      <c r="D225" s="2" t="s">
        <v>623</v>
      </c>
      <c r="E225" s="2"/>
      <c r="F225" t="s">
        <v>215</v>
      </c>
      <c r="G225">
        <v>84</v>
      </c>
      <c r="H225">
        <v>0</v>
      </c>
      <c r="I225">
        <f t="shared" si="30"/>
        <v>0</v>
      </c>
      <c r="J225">
        <f t="shared" si="31"/>
        <v>0</v>
      </c>
      <c r="K225">
        <f t="shared" si="32"/>
        <v>0</v>
      </c>
      <c r="L225">
        <f t="shared" si="33"/>
        <v>0</v>
      </c>
      <c r="M225"/>
      <c r="N225">
        <v>0</v>
      </c>
      <c r="O225"/>
      <c r="P225"/>
      <c r="Q225"/>
      <c r="R225"/>
      <c r="S225">
        <f t="shared" si="34"/>
        <v>0</v>
      </c>
      <c r="T225"/>
      <c r="U225"/>
      <c r="V225"/>
      <c r="W225"/>
      <c r="Z225" s="1">
        <f t="shared" si="35"/>
        <v>0</v>
      </c>
    </row>
    <row r="226" spans="1:26" ht="24.95" customHeight="1" x14ac:dyDescent="0.25">
      <c r="A226"/>
      <c r="B226"/>
      <c r="C226" t="s">
        <v>624</v>
      </c>
      <c r="D226" s="2" t="s">
        <v>625</v>
      </c>
      <c r="E226" s="2"/>
      <c r="F226" t="s">
        <v>215</v>
      </c>
      <c r="G226">
        <v>76</v>
      </c>
      <c r="H226">
        <v>0</v>
      </c>
      <c r="I226">
        <f t="shared" si="30"/>
        <v>0</v>
      </c>
      <c r="J226">
        <f t="shared" si="31"/>
        <v>0</v>
      </c>
      <c r="K226">
        <f t="shared" si="32"/>
        <v>0</v>
      </c>
      <c r="L226">
        <f t="shared" si="33"/>
        <v>0</v>
      </c>
      <c r="M226"/>
      <c r="N226">
        <v>0</v>
      </c>
      <c r="O226"/>
      <c r="P226"/>
      <c r="Q226"/>
      <c r="R226"/>
      <c r="S226">
        <f t="shared" si="34"/>
        <v>0</v>
      </c>
      <c r="T226"/>
      <c r="U226"/>
      <c r="V226"/>
      <c r="W226"/>
      <c r="Z226" s="1">
        <f t="shared" si="35"/>
        <v>0</v>
      </c>
    </row>
    <row r="227" spans="1:26" ht="24.95" customHeight="1" x14ac:dyDescent="0.25">
      <c r="A227"/>
      <c r="B227"/>
      <c r="C227" t="s">
        <v>626</v>
      </c>
      <c r="D227" s="2" t="s">
        <v>627</v>
      </c>
      <c r="E227" s="2"/>
      <c r="F227" t="s">
        <v>255</v>
      </c>
      <c r="G227">
        <v>3.2011724328994751</v>
      </c>
      <c r="H227">
        <v>0</v>
      </c>
      <c r="I227">
        <f t="shared" si="30"/>
        <v>0</v>
      </c>
      <c r="J227">
        <f t="shared" si="31"/>
        <v>0</v>
      </c>
      <c r="K227">
        <f t="shared" si="32"/>
        <v>0</v>
      </c>
      <c r="L227">
        <f t="shared" si="33"/>
        <v>0</v>
      </c>
      <c r="M227"/>
      <c r="N227">
        <v>0</v>
      </c>
      <c r="O227"/>
      <c r="P227"/>
      <c r="Q227"/>
      <c r="R227"/>
      <c r="S227">
        <f t="shared" si="34"/>
        <v>0</v>
      </c>
      <c r="T227"/>
      <c r="U227"/>
      <c r="V227"/>
      <c r="W227"/>
      <c r="Z227" s="1">
        <f t="shared" si="35"/>
        <v>0</v>
      </c>
    </row>
    <row r="228" spans="1:26" x14ac:dyDescent="0.25">
      <c r="A228"/>
      <c r="B228"/>
      <c r="C228">
        <v>733</v>
      </c>
      <c r="D228" s="2" t="s">
        <v>397</v>
      </c>
      <c r="E228" s="2"/>
      <c r="F228"/>
      <c r="G228"/>
      <c r="H228"/>
      <c r="I228">
        <f>ROUND((SUM(I187:I227))/1,2)</f>
        <v>0</v>
      </c>
      <c r="J228"/>
      <c r="K228"/>
      <c r="L228">
        <f>ROUND((SUM(L187:L227))/1,2)</f>
        <v>0</v>
      </c>
      <c r="M228">
        <f>ROUND((SUM(M187:M227))/1,2)</f>
        <v>0</v>
      </c>
      <c r="N228"/>
      <c r="O228"/>
      <c r="P228"/>
      <c r="Q228"/>
      <c r="R228"/>
      <c r="S228">
        <f>ROUND((SUM(S187:S227))/1,2)</f>
        <v>0.06</v>
      </c>
      <c r="T228"/>
      <c r="U228"/>
      <c r="V228">
        <f>ROUND((SUM(V187:V227))/1,2)</f>
        <v>0</v>
      </c>
      <c r="W228"/>
      <c r="X228"/>
      <c r="Y228"/>
      <c r="Z228"/>
    </row>
    <row r="229" spans="1:26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spans="1:26" x14ac:dyDescent="0.25">
      <c r="A230"/>
      <c r="B230"/>
      <c r="C230">
        <v>734</v>
      </c>
      <c r="D230" s="2" t="s">
        <v>398</v>
      </c>
      <c r="E230" s="2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:26" ht="24.95" customHeight="1" x14ac:dyDescent="0.25">
      <c r="A231"/>
      <c r="B231"/>
      <c r="C231" t="s">
        <v>628</v>
      </c>
      <c r="D231" s="2" t="s">
        <v>629</v>
      </c>
      <c r="E231" s="2"/>
      <c r="F231" t="s">
        <v>535</v>
      </c>
      <c r="G231">
        <v>1</v>
      </c>
      <c r="H231">
        <v>0</v>
      </c>
      <c r="I231">
        <f t="shared" ref="I231:I272" si="36">ROUND(G231*(H231),2)</f>
        <v>0</v>
      </c>
      <c r="J231">
        <f t="shared" ref="J231:J272" si="37">ROUND(G231*(N231),2)</f>
        <v>0</v>
      </c>
      <c r="K231">
        <f t="shared" ref="K231:K272" si="38">ROUND(G231*(O231),2)</f>
        <v>0</v>
      </c>
      <c r="L231">
        <f t="shared" ref="L231:L272" si="39">ROUND(G231*(H231),2)</f>
        <v>0</v>
      </c>
      <c r="M231"/>
      <c r="N231">
        <v>0</v>
      </c>
      <c r="O231"/>
      <c r="P231">
        <v>6.0000000000000001E-3</v>
      </c>
      <c r="Q231"/>
      <c r="R231">
        <v>6.0000000000000001E-3</v>
      </c>
      <c r="S231">
        <f t="shared" ref="S231:S272" si="40">ROUND(G231*(P231),3)</f>
        <v>6.0000000000000001E-3</v>
      </c>
      <c r="T231"/>
      <c r="U231"/>
      <c r="V231"/>
      <c r="W231"/>
      <c r="Z231" s="1">
        <f t="shared" ref="Z231:Z272" si="41">0.058844*POWER(I231,0.952797)</f>
        <v>0</v>
      </c>
    </row>
    <row r="232" spans="1:26" ht="24.95" customHeight="1" x14ac:dyDescent="0.25">
      <c r="A232"/>
      <c r="B232"/>
      <c r="C232" t="s">
        <v>630</v>
      </c>
      <c r="D232" s="2" t="s">
        <v>631</v>
      </c>
      <c r="E232" s="2"/>
      <c r="F232" t="s">
        <v>218</v>
      </c>
      <c r="G232">
        <v>1</v>
      </c>
      <c r="H232">
        <v>0</v>
      </c>
      <c r="I232">
        <f t="shared" si="36"/>
        <v>0</v>
      </c>
      <c r="J232">
        <f t="shared" si="37"/>
        <v>0</v>
      </c>
      <c r="K232">
        <f t="shared" si="38"/>
        <v>0</v>
      </c>
      <c r="L232">
        <f t="shared" si="39"/>
        <v>0</v>
      </c>
      <c r="M232"/>
      <c r="N232">
        <v>0</v>
      </c>
      <c r="O232"/>
      <c r="P232"/>
      <c r="Q232"/>
      <c r="R232"/>
      <c r="S232">
        <f t="shared" si="40"/>
        <v>0</v>
      </c>
      <c r="T232"/>
      <c r="U232"/>
      <c r="V232"/>
      <c r="W232"/>
      <c r="Z232" s="1">
        <f t="shared" si="41"/>
        <v>0</v>
      </c>
    </row>
    <row r="233" spans="1:26" ht="24.95" customHeight="1" x14ac:dyDescent="0.25">
      <c r="A233"/>
      <c r="B233"/>
      <c r="C233" t="s">
        <v>632</v>
      </c>
      <c r="D233" s="2" t="s">
        <v>633</v>
      </c>
      <c r="E233" s="2"/>
      <c r="F233" t="s">
        <v>218</v>
      </c>
      <c r="G233">
        <v>4</v>
      </c>
      <c r="H233">
        <v>0</v>
      </c>
      <c r="I233">
        <f t="shared" si="36"/>
        <v>0</v>
      </c>
      <c r="J233">
        <f t="shared" si="37"/>
        <v>0</v>
      </c>
      <c r="K233">
        <f t="shared" si="38"/>
        <v>0</v>
      </c>
      <c r="L233">
        <f t="shared" si="39"/>
        <v>0</v>
      </c>
      <c r="M233"/>
      <c r="N233">
        <v>0</v>
      </c>
      <c r="O233"/>
      <c r="P233">
        <v>2.0000000000000002E-5</v>
      </c>
      <c r="Q233"/>
      <c r="R233">
        <v>2.0000000000000002E-5</v>
      </c>
      <c r="S233">
        <f t="shared" si="40"/>
        <v>0</v>
      </c>
      <c r="T233"/>
      <c r="U233"/>
      <c r="V233"/>
      <c r="W233"/>
      <c r="Z233" s="1">
        <f t="shared" si="41"/>
        <v>0</v>
      </c>
    </row>
    <row r="234" spans="1:26" ht="24.95" customHeight="1" x14ac:dyDescent="0.25">
      <c r="A234"/>
      <c r="B234"/>
      <c r="C234" t="s">
        <v>634</v>
      </c>
      <c r="D234" s="2" t="s">
        <v>635</v>
      </c>
      <c r="E234" s="2"/>
      <c r="F234" t="s">
        <v>218</v>
      </c>
      <c r="G234">
        <v>4</v>
      </c>
      <c r="H234">
        <v>0</v>
      </c>
      <c r="I234">
        <f t="shared" si="36"/>
        <v>0</v>
      </c>
      <c r="J234">
        <f t="shared" si="37"/>
        <v>0</v>
      </c>
      <c r="K234">
        <f t="shared" si="38"/>
        <v>0</v>
      </c>
      <c r="L234">
        <f t="shared" si="39"/>
        <v>0</v>
      </c>
      <c r="M234"/>
      <c r="N234">
        <v>0</v>
      </c>
      <c r="O234"/>
      <c r="P234"/>
      <c r="Q234"/>
      <c r="R234"/>
      <c r="S234">
        <f t="shared" si="40"/>
        <v>0</v>
      </c>
      <c r="T234"/>
      <c r="U234"/>
      <c r="V234"/>
      <c r="W234"/>
      <c r="Z234" s="1">
        <f t="shared" si="41"/>
        <v>0</v>
      </c>
    </row>
    <row r="235" spans="1:26" ht="24.95" customHeight="1" x14ac:dyDescent="0.25">
      <c r="A235"/>
      <c r="B235"/>
      <c r="C235" t="s">
        <v>445</v>
      </c>
      <c r="D235" s="2" t="s">
        <v>446</v>
      </c>
      <c r="E235" s="2"/>
      <c r="F235" t="s">
        <v>218</v>
      </c>
      <c r="G235">
        <v>11</v>
      </c>
      <c r="H235">
        <v>0</v>
      </c>
      <c r="I235">
        <f t="shared" si="36"/>
        <v>0</v>
      </c>
      <c r="J235">
        <f t="shared" si="37"/>
        <v>0</v>
      </c>
      <c r="K235">
        <f t="shared" si="38"/>
        <v>0</v>
      </c>
      <c r="L235">
        <f t="shared" si="39"/>
        <v>0</v>
      </c>
      <c r="M235"/>
      <c r="N235">
        <v>0</v>
      </c>
      <c r="O235"/>
      <c r="P235">
        <v>2.0000000000000002E-5</v>
      </c>
      <c r="Q235"/>
      <c r="R235">
        <v>2.0000000000000002E-5</v>
      </c>
      <c r="S235">
        <f t="shared" si="40"/>
        <v>0</v>
      </c>
      <c r="T235"/>
      <c r="U235"/>
      <c r="V235"/>
      <c r="W235"/>
      <c r="Z235" s="1">
        <f t="shared" si="41"/>
        <v>0</v>
      </c>
    </row>
    <row r="236" spans="1:26" ht="24.95" customHeight="1" x14ac:dyDescent="0.25">
      <c r="A236"/>
      <c r="B236"/>
      <c r="C236" t="s">
        <v>447</v>
      </c>
      <c r="D236" s="2" t="s">
        <v>448</v>
      </c>
      <c r="E236" s="2"/>
      <c r="F236" t="s">
        <v>218</v>
      </c>
      <c r="G236">
        <v>11</v>
      </c>
      <c r="H236">
        <v>0</v>
      </c>
      <c r="I236">
        <f t="shared" si="36"/>
        <v>0</v>
      </c>
      <c r="J236">
        <f t="shared" si="37"/>
        <v>0</v>
      </c>
      <c r="K236">
        <f t="shared" si="38"/>
        <v>0</v>
      </c>
      <c r="L236">
        <f t="shared" si="39"/>
        <v>0</v>
      </c>
      <c r="M236"/>
      <c r="N236">
        <v>0</v>
      </c>
      <c r="O236"/>
      <c r="P236"/>
      <c r="Q236"/>
      <c r="R236"/>
      <c r="S236">
        <f t="shared" si="40"/>
        <v>0</v>
      </c>
      <c r="T236"/>
      <c r="U236"/>
      <c r="V236"/>
      <c r="W236"/>
      <c r="Z236" s="1">
        <f t="shared" si="41"/>
        <v>0</v>
      </c>
    </row>
    <row r="237" spans="1:26" ht="24.95" customHeight="1" x14ac:dyDescent="0.25">
      <c r="A237"/>
      <c r="B237"/>
      <c r="C237" t="s">
        <v>636</v>
      </c>
      <c r="D237" s="2" t="s">
        <v>637</v>
      </c>
      <c r="E237" s="2"/>
      <c r="F237" t="s">
        <v>218</v>
      </c>
      <c r="G237">
        <v>1</v>
      </c>
      <c r="H237">
        <v>0</v>
      </c>
      <c r="I237">
        <f t="shared" si="36"/>
        <v>0</v>
      </c>
      <c r="J237">
        <f t="shared" si="37"/>
        <v>0</v>
      </c>
      <c r="K237">
        <f t="shared" si="38"/>
        <v>0</v>
      </c>
      <c r="L237">
        <f t="shared" si="39"/>
        <v>0</v>
      </c>
      <c r="M237"/>
      <c r="N237">
        <v>0</v>
      </c>
      <c r="O237"/>
      <c r="P237">
        <v>2.0000000000000002E-5</v>
      </c>
      <c r="Q237"/>
      <c r="R237">
        <v>2.0000000000000002E-5</v>
      </c>
      <c r="S237">
        <f t="shared" si="40"/>
        <v>0</v>
      </c>
      <c r="T237"/>
      <c r="U237"/>
      <c r="V237"/>
      <c r="W237"/>
      <c r="Z237" s="1">
        <f t="shared" si="41"/>
        <v>0</v>
      </c>
    </row>
    <row r="238" spans="1:26" ht="24.95" customHeight="1" x14ac:dyDescent="0.25">
      <c r="A238"/>
      <c r="B238"/>
      <c r="C238" t="s">
        <v>638</v>
      </c>
      <c r="D238" s="2" t="s">
        <v>639</v>
      </c>
      <c r="E238" s="2"/>
      <c r="F238" t="s">
        <v>218</v>
      </c>
      <c r="G238">
        <v>1</v>
      </c>
      <c r="H238">
        <v>0</v>
      </c>
      <c r="I238">
        <f t="shared" si="36"/>
        <v>0</v>
      </c>
      <c r="J238">
        <f t="shared" si="37"/>
        <v>0</v>
      </c>
      <c r="K238">
        <f t="shared" si="38"/>
        <v>0</v>
      </c>
      <c r="L238">
        <f t="shared" si="39"/>
        <v>0</v>
      </c>
      <c r="M238"/>
      <c r="N238">
        <v>0</v>
      </c>
      <c r="O238"/>
      <c r="P238"/>
      <c r="Q238"/>
      <c r="R238"/>
      <c r="S238">
        <f t="shared" si="40"/>
        <v>0</v>
      </c>
      <c r="T238"/>
      <c r="U238"/>
      <c r="V238"/>
      <c r="W238"/>
      <c r="Z238" s="1">
        <f t="shared" si="41"/>
        <v>0</v>
      </c>
    </row>
    <row r="239" spans="1:26" ht="24.95" customHeight="1" x14ac:dyDescent="0.25">
      <c r="A239"/>
      <c r="B239"/>
      <c r="C239" t="s">
        <v>640</v>
      </c>
      <c r="D239" s="2" t="s">
        <v>641</v>
      </c>
      <c r="E239" s="2"/>
      <c r="F239" t="s">
        <v>218</v>
      </c>
      <c r="G239">
        <v>3</v>
      </c>
      <c r="H239">
        <v>0</v>
      </c>
      <c r="I239">
        <f t="shared" si="36"/>
        <v>0</v>
      </c>
      <c r="J239">
        <f t="shared" si="37"/>
        <v>0</v>
      </c>
      <c r="K239">
        <f t="shared" si="38"/>
        <v>0</v>
      </c>
      <c r="L239">
        <f t="shared" si="39"/>
        <v>0</v>
      </c>
      <c r="M239"/>
      <c r="N239">
        <v>0</v>
      </c>
      <c r="O239"/>
      <c r="P239">
        <v>3.0000000000000001E-5</v>
      </c>
      <c r="Q239"/>
      <c r="R239">
        <v>3.0000000000000001E-5</v>
      </c>
      <c r="S239">
        <f t="shared" si="40"/>
        <v>0</v>
      </c>
      <c r="T239"/>
      <c r="U239"/>
      <c r="V239"/>
      <c r="W239"/>
      <c r="Z239" s="1">
        <f t="shared" si="41"/>
        <v>0</v>
      </c>
    </row>
    <row r="240" spans="1:26" ht="24.95" customHeight="1" x14ac:dyDescent="0.25">
      <c r="A240"/>
      <c r="B240"/>
      <c r="C240" t="s">
        <v>642</v>
      </c>
      <c r="D240" s="2" t="s">
        <v>643</v>
      </c>
      <c r="E240" s="2"/>
      <c r="F240" t="s">
        <v>218</v>
      </c>
      <c r="G240">
        <v>3</v>
      </c>
      <c r="H240">
        <v>0</v>
      </c>
      <c r="I240">
        <f t="shared" si="36"/>
        <v>0</v>
      </c>
      <c r="J240">
        <f t="shared" si="37"/>
        <v>0</v>
      </c>
      <c r="K240">
        <f t="shared" si="38"/>
        <v>0</v>
      </c>
      <c r="L240">
        <f t="shared" si="39"/>
        <v>0</v>
      </c>
      <c r="M240"/>
      <c r="N240">
        <v>0</v>
      </c>
      <c r="O240"/>
      <c r="P240"/>
      <c r="Q240"/>
      <c r="R240"/>
      <c r="S240">
        <f t="shared" si="40"/>
        <v>0</v>
      </c>
      <c r="T240"/>
      <c r="U240"/>
      <c r="V240"/>
      <c r="W240"/>
      <c r="Z240" s="1">
        <f t="shared" si="41"/>
        <v>0</v>
      </c>
    </row>
    <row r="241" spans="1:26" ht="24.95" customHeight="1" x14ac:dyDescent="0.25">
      <c r="A241"/>
      <c r="B241"/>
      <c r="C241" t="s">
        <v>644</v>
      </c>
      <c r="D241" s="2" t="s">
        <v>645</v>
      </c>
      <c r="E241" s="2"/>
      <c r="F241" t="s">
        <v>218</v>
      </c>
      <c r="G241">
        <v>1</v>
      </c>
      <c r="H241">
        <v>0</v>
      </c>
      <c r="I241">
        <f t="shared" si="36"/>
        <v>0</v>
      </c>
      <c r="J241">
        <f t="shared" si="37"/>
        <v>0</v>
      </c>
      <c r="K241">
        <f t="shared" si="38"/>
        <v>0</v>
      </c>
      <c r="L241">
        <f t="shared" si="39"/>
        <v>0</v>
      </c>
      <c r="M241"/>
      <c r="N241">
        <v>0</v>
      </c>
      <c r="O241"/>
      <c r="P241">
        <v>4.0000000000000003E-5</v>
      </c>
      <c r="Q241"/>
      <c r="R241">
        <v>4.0000000000000003E-5</v>
      </c>
      <c r="S241">
        <f t="shared" si="40"/>
        <v>0</v>
      </c>
      <c r="T241"/>
      <c r="U241"/>
      <c r="V241"/>
      <c r="W241"/>
      <c r="Z241" s="1">
        <f t="shared" si="41"/>
        <v>0</v>
      </c>
    </row>
    <row r="242" spans="1:26" ht="24.95" customHeight="1" x14ac:dyDescent="0.25">
      <c r="A242"/>
      <c r="B242"/>
      <c r="C242" t="s">
        <v>646</v>
      </c>
      <c r="D242" s="2" t="s">
        <v>647</v>
      </c>
      <c r="E242" s="2"/>
      <c r="F242" t="s">
        <v>218</v>
      </c>
      <c r="G242">
        <v>1</v>
      </c>
      <c r="H242">
        <v>0</v>
      </c>
      <c r="I242">
        <f t="shared" si="36"/>
        <v>0</v>
      </c>
      <c r="J242">
        <f t="shared" si="37"/>
        <v>0</v>
      </c>
      <c r="K242">
        <f t="shared" si="38"/>
        <v>0</v>
      </c>
      <c r="L242">
        <f t="shared" si="39"/>
        <v>0</v>
      </c>
      <c r="M242"/>
      <c r="N242">
        <v>0</v>
      </c>
      <c r="O242"/>
      <c r="P242"/>
      <c r="Q242"/>
      <c r="R242"/>
      <c r="S242">
        <f t="shared" si="40"/>
        <v>0</v>
      </c>
      <c r="T242"/>
      <c r="U242"/>
      <c r="V242"/>
      <c r="W242"/>
      <c r="Z242" s="1">
        <f t="shared" si="41"/>
        <v>0</v>
      </c>
    </row>
    <row r="243" spans="1:26" ht="24.95" customHeight="1" x14ac:dyDescent="0.25">
      <c r="A243"/>
      <c r="B243"/>
      <c r="C243" t="s">
        <v>648</v>
      </c>
      <c r="D243" s="2" t="s">
        <v>649</v>
      </c>
      <c r="E243" s="2"/>
      <c r="F243" t="s">
        <v>218</v>
      </c>
      <c r="G243">
        <v>1</v>
      </c>
      <c r="H243">
        <v>0</v>
      </c>
      <c r="I243">
        <f t="shared" si="36"/>
        <v>0</v>
      </c>
      <c r="J243">
        <f t="shared" si="37"/>
        <v>0</v>
      </c>
      <c r="K243">
        <f t="shared" si="38"/>
        <v>0</v>
      </c>
      <c r="L243">
        <f t="shared" si="39"/>
        <v>0</v>
      </c>
      <c r="M243"/>
      <c r="N243">
        <v>0</v>
      </c>
      <c r="O243"/>
      <c r="P243"/>
      <c r="Q243"/>
      <c r="R243"/>
      <c r="S243">
        <f t="shared" si="40"/>
        <v>0</v>
      </c>
      <c r="T243"/>
      <c r="U243"/>
      <c r="V243"/>
      <c r="W243"/>
      <c r="Z243" s="1">
        <f t="shared" si="41"/>
        <v>0</v>
      </c>
    </row>
    <row r="244" spans="1:26" ht="24.95" customHeight="1" x14ac:dyDescent="0.25">
      <c r="A244"/>
      <c r="B244"/>
      <c r="C244" t="s">
        <v>650</v>
      </c>
      <c r="D244" s="2" t="s">
        <v>651</v>
      </c>
      <c r="E244" s="2"/>
      <c r="F244" t="s">
        <v>218</v>
      </c>
      <c r="G244">
        <v>1</v>
      </c>
      <c r="H244">
        <v>0</v>
      </c>
      <c r="I244">
        <f t="shared" si="36"/>
        <v>0</v>
      </c>
      <c r="J244">
        <f t="shared" si="37"/>
        <v>0</v>
      </c>
      <c r="K244">
        <f t="shared" si="38"/>
        <v>0</v>
      </c>
      <c r="L244">
        <f t="shared" si="39"/>
        <v>0</v>
      </c>
      <c r="M244"/>
      <c r="N244">
        <v>0</v>
      </c>
      <c r="O244"/>
      <c r="P244"/>
      <c r="Q244"/>
      <c r="R244"/>
      <c r="S244">
        <f t="shared" si="40"/>
        <v>0</v>
      </c>
      <c r="T244"/>
      <c r="U244"/>
      <c r="V244"/>
      <c r="W244"/>
      <c r="Z244" s="1">
        <f t="shared" si="41"/>
        <v>0</v>
      </c>
    </row>
    <row r="245" spans="1:26" ht="24.95" customHeight="1" x14ac:dyDescent="0.25">
      <c r="A245"/>
      <c r="B245"/>
      <c r="C245" t="s">
        <v>652</v>
      </c>
      <c r="D245" s="2" t="s">
        <v>653</v>
      </c>
      <c r="E245" s="2"/>
      <c r="F245" t="s">
        <v>218</v>
      </c>
      <c r="G245">
        <v>3</v>
      </c>
      <c r="H245">
        <v>0</v>
      </c>
      <c r="I245">
        <f t="shared" si="36"/>
        <v>0</v>
      </c>
      <c r="J245">
        <f t="shared" si="37"/>
        <v>0</v>
      </c>
      <c r="K245">
        <f t="shared" si="38"/>
        <v>0</v>
      </c>
      <c r="L245">
        <f t="shared" si="39"/>
        <v>0</v>
      </c>
      <c r="M245"/>
      <c r="N245">
        <v>0</v>
      </c>
      <c r="O245"/>
      <c r="P245">
        <v>1.0000000000000001E-5</v>
      </c>
      <c r="Q245"/>
      <c r="R245">
        <v>1.0000000000000001E-5</v>
      </c>
      <c r="S245">
        <f t="shared" si="40"/>
        <v>0</v>
      </c>
      <c r="T245"/>
      <c r="U245"/>
      <c r="V245"/>
      <c r="W245"/>
      <c r="Z245" s="1">
        <f t="shared" si="41"/>
        <v>0</v>
      </c>
    </row>
    <row r="246" spans="1:26" ht="24.95" customHeight="1" x14ac:dyDescent="0.25">
      <c r="A246"/>
      <c r="B246"/>
      <c r="C246" t="s">
        <v>654</v>
      </c>
      <c r="D246" s="2" t="s">
        <v>655</v>
      </c>
      <c r="E246" s="2"/>
      <c r="F246" t="s">
        <v>218</v>
      </c>
      <c r="G246">
        <v>3</v>
      </c>
      <c r="H246">
        <v>0</v>
      </c>
      <c r="I246">
        <f t="shared" si="36"/>
        <v>0</v>
      </c>
      <c r="J246">
        <f t="shared" si="37"/>
        <v>0</v>
      </c>
      <c r="K246">
        <f t="shared" si="38"/>
        <v>0</v>
      </c>
      <c r="L246">
        <f t="shared" si="39"/>
        <v>0</v>
      </c>
      <c r="M246"/>
      <c r="N246">
        <v>0</v>
      </c>
      <c r="O246"/>
      <c r="P246"/>
      <c r="Q246"/>
      <c r="R246"/>
      <c r="S246">
        <f t="shared" si="40"/>
        <v>0</v>
      </c>
      <c r="T246"/>
      <c r="U246"/>
      <c r="V246"/>
      <c r="W246"/>
      <c r="Z246" s="1">
        <f t="shared" si="41"/>
        <v>0</v>
      </c>
    </row>
    <row r="247" spans="1:26" ht="24.95" customHeight="1" x14ac:dyDescent="0.25">
      <c r="A247"/>
      <c r="B247"/>
      <c r="C247" t="s">
        <v>656</v>
      </c>
      <c r="D247" s="2" t="s">
        <v>657</v>
      </c>
      <c r="E247" s="2"/>
      <c r="F247" t="s">
        <v>218</v>
      </c>
      <c r="G247">
        <v>8</v>
      </c>
      <c r="H247">
        <v>0</v>
      </c>
      <c r="I247">
        <f t="shared" si="36"/>
        <v>0</v>
      </c>
      <c r="J247">
        <f t="shared" si="37"/>
        <v>0</v>
      </c>
      <c r="K247">
        <f t="shared" si="38"/>
        <v>0</v>
      </c>
      <c r="L247">
        <f t="shared" si="39"/>
        <v>0</v>
      </c>
      <c r="M247"/>
      <c r="N247">
        <v>0</v>
      </c>
      <c r="O247"/>
      <c r="P247"/>
      <c r="Q247"/>
      <c r="R247"/>
      <c r="S247">
        <f t="shared" si="40"/>
        <v>0</v>
      </c>
      <c r="T247"/>
      <c r="U247"/>
      <c r="V247"/>
      <c r="W247"/>
      <c r="Z247" s="1">
        <f t="shared" si="41"/>
        <v>0</v>
      </c>
    </row>
    <row r="248" spans="1:26" ht="35.1" customHeight="1" x14ac:dyDescent="0.25">
      <c r="A248"/>
      <c r="B248"/>
      <c r="C248" t="s">
        <v>658</v>
      </c>
      <c r="D248" s="2" t="s">
        <v>659</v>
      </c>
      <c r="E248" s="2"/>
      <c r="F248" t="s">
        <v>218</v>
      </c>
      <c r="G248">
        <v>8</v>
      </c>
      <c r="H248">
        <v>0</v>
      </c>
      <c r="I248">
        <f t="shared" si="36"/>
        <v>0</v>
      </c>
      <c r="J248">
        <f t="shared" si="37"/>
        <v>0</v>
      </c>
      <c r="K248">
        <f t="shared" si="38"/>
        <v>0</v>
      </c>
      <c r="L248">
        <f t="shared" si="39"/>
        <v>0</v>
      </c>
      <c r="M248"/>
      <c r="N248">
        <v>0</v>
      </c>
      <c r="O248"/>
      <c r="P248"/>
      <c r="Q248"/>
      <c r="R248"/>
      <c r="S248">
        <f t="shared" si="40"/>
        <v>0</v>
      </c>
      <c r="T248"/>
      <c r="U248"/>
      <c r="V248"/>
      <c r="W248"/>
      <c r="Z248" s="1">
        <f t="shared" si="41"/>
        <v>0</v>
      </c>
    </row>
    <row r="249" spans="1:26" ht="24.95" customHeight="1" x14ac:dyDescent="0.25">
      <c r="A249"/>
      <c r="B249"/>
      <c r="C249" t="s">
        <v>660</v>
      </c>
      <c r="D249" s="2" t="s">
        <v>661</v>
      </c>
      <c r="E249" s="2"/>
      <c r="F249" t="s">
        <v>218</v>
      </c>
      <c r="G249">
        <v>1</v>
      </c>
      <c r="H249">
        <v>0</v>
      </c>
      <c r="I249">
        <f t="shared" si="36"/>
        <v>0</v>
      </c>
      <c r="J249">
        <f t="shared" si="37"/>
        <v>0</v>
      </c>
      <c r="K249">
        <f t="shared" si="38"/>
        <v>0</v>
      </c>
      <c r="L249">
        <f t="shared" si="39"/>
        <v>0</v>
      </c>
      <c r="M249"/>
      <c r="N249">
        <v>0</v>
      </c>
      <c r="O249"/>
      <c r="P249"/>
      <c r="Q249"/>
      <c r="R249"/>
      <c r="S249">
        <f t="shared" si="40"/>
        <v>0</v>
      </c>
      <c r="T249"/>
      <c r="U249"/>
      <c r="V249"/>
      <c r="W249"/>
      <c r="Z249" s="1">
        <f t="shared" si="41"/>
        <v>0</v>
      </c>
    </row>
    <row r="250" spans="1:26" ht="35.1" customHeight="1" x14ac:dyDescent="0.25">
      <c r="A250"/>
      <c r="B250"/>
      <c r="C250" t="s">
        <v>662</v>
      </c>
      <c r="D250" s="2" t="s">
        <v>663</v>
      </c>
      <c r="E250" s="2"/>
      <c r="F250" t="s">
        <v>218</v>
      </c>
      <c r="G250">
        <v>1</v>
      </c>
      <c r="H250">
        <v>0</v>
      </c>
      <c r="I250">
        <f t="shared" si="36"/>
        <v>0</v>
      </c>
      <c r="J250">
        <f t="shared" si="37"/>
        <v>0</v>
      </c>
      <c r="K250">
        <f t="shared" si="38"/>
        <v>0</v>
      </c>
      <c r="L250">
        <f t="shared" si="39"/>
        <v>0</v>
      </c>
      <c r="M250"/>
      <c r="N250">
        <v>0</v>
      </c>
      <c r="O250"/>
      <c r="P250"/>
      <c r="Q250"/>
      <c r="R250"/>
      <c r="S250">
        <f t="shared" si="40"/>
        <v>0</v>
      </c>
      <c r="T250"/>
      <c r="U250"/>
      <c r="V250"/>
      <c r="W250"/>
      <c r="Z250" s="1">
        <f t="shared" si="41"/>
        <v>0</v>
      </c>
    </row>
    <row r="251" spans="1:26" ht="24.95" customHeight="1" x14ac:dyDescent="0.25">
      <c r="A251"/>
      <c r="B251"/>
      <c r="C251" t="s">
        <v>664</v>
      </c>
      <c r="D251" s="2" t="s">
        <v>665</v>
      </c>
      <c r="E251" s="2"/>
      <c r="F251" t="s">
        <v>535</v>
      </c>
      <c r="G251">
        <v>56</v>
      </c>
      <c r="H251">
        <v>0</v>
      </c>
      <c r="I251">
        <f t="shared" si="36"/>
        <v>0</v>
      </c>
      <c r="J251">
        <f t="shared" si="37"/>
        <v>0</v>
      </c>
      <c r="K251">
        <f t="shared" si="38"/>
        <v>0</v>
      </c>
      <c r="L251">
        <f t="shared" si="39"/>
        <v>0</v>
      </c>
      <c r="M251"/>
      <c r="N251">
        <v>0</v>
      </c>
      <c r="O251"/>
      <c r="P251"/>
      <c r="Q251"/>
      <c r="R251"/>
      <c r="S251">
        <f t="shared" si="40"/>
        <v>0</v>
      </c>
      <c r="T251"/>
      <c r="U251"/>
      <c r="V251"/>
      <c r="W251"/>
      <c r="Z251" s="1">
        <f t="shared" si="41"/>
        <v>0</v>
      </c>
    </row>
    <row r="252" spans="1:26" ht="24.95" customHeight="1" x14ac:dyDescent="0.25">
      <c r="A252"/>
      <c r="B252"/>
      <c r="C252" t="s">
        <v>666</v>
      </c>
      <c r="D252" s="2" t="s">
        <v>667</v>
      </c>
      <c r="E252" s="2"/>
      <c r="F252" t="s">
        <v>668</v>
      </c>
      <c r="G252">
        <v>56</v>
      </c>
      <c r="H252">
        <v>0</v>
      </c>
      <c r="I252">
        <f t="shared" si="36"/>
        <v>0</v>
      </c>
      <c r="J252">
        <f t="shared" si="37"/>
        <v>0</v>
      </c>
      <c r="K252">
        <f t="shared" si="38"/>
        <v>0</v>
      </c>
      <c r="L252">
        <f t="shared" si="39"/>
        <v>0</v>
      </c>
      <c r="M252"/>
      <c r="N252">
        <v>0</v>
      </c>
      <c r="O252"/>
      <c r="P252"/>
      <c r="Q252"/>
      <c r="R252"/>
      <c r="S252">
        <f t="shared" si="40"/>
        <v>0</v>
      </c>
      <c r="T252"/>
      <c r="U252"/>
      <c r="V252"/>
      <c r="W252"/>
      <c r="Z252" s="1">
        <f t="shared" si="41"/>
        <v>0</v>
      </c>
    </row>
    <row r="253" spans="1:26" ht="24.95" customHeight="1" x14ac:dyDescent="0.25">
      <c r="A253"/>
      <c r="B253"/>
      <c r="C253" t="s">
        <v>669</v>
      </c>
      <c r="D253" s="2" t="s">
        <v>670</v>
      </c>
      <c r="E253" s="2"/>
      <c r="F253" t="s">
        <v>218</v>
      </c>
      <c r="G253">
        <v>56</v>
      </c>
      <c r="H253">
        <v>0</v>
      </c>
      <c r="I253">
        <f t="shared" si="36"/>
        <v>0</v>
      </c>
      <c r="J253">
        <f t="shared" si="37"/>
        <v>0</v>
      </c>
      <c r="K253">
        <f t="shared" si="38"/>
        <v>0</v>
      </c>
      <c r="L253">
        <f t="shared" si="39"/>
        <v>0</v>
      </c>
      <c r="M253"/>
      <c r="N253">
        <v>0</v>
      </c>
      <c r="O253"/>
      <c r="P253">
        <v>3.3E-4</v>
      </c>
      <c r="Q253"/>
      <c r="R253">
        <v>3.3E-4</v>
      </c>
      <c r="S253">
        <f t="shared" si="40"/>
        <v>1.7999999999999999E-2</v>
      </c>
      <c r="T253"/>
      <c r="U253"/>
      <c r="V253"/>
      <c r="W253"/>
      <c r="Z253" s="1">
        <f t="shared" si="41"/>
        <v>0</v>
      </c>
    </row>
    <row r="254" spans="1:26" ht="24.95" customHeight="1" x14ac:dyDescent="0.25">
      <c r="A254"/>
      <c r="B254"/>
      <c r="C254" t="s">
        <v>671</v>
      </c>
      <c r="D254" s="2" t="s">
        <v>672</v>
      </c>
      <c r="E254" s="2"/>
      <c r="F254" t="s">
        <v>668</v>
      </c>
      <c r="G254">
        <v>56</v>
      </c>
      <c r="H254">
        <v>0</v>
      </c>
      <c r="I254">
        <f t="shared" si="36"/>
        <v>0</v>
      </c>
      <c r="J254">
        <f t="shared" si="37"/>
        <v>0</v>
      </c>
      <c r="K254">
        <f t="shared" si="38"/>
        <v>0</v>
      </c>
      <c r="L254">
        <f t="shared" si="39"/>
        <v>0</v>
      </c>
      <c r="M254"/>
      <c r="N254">
        <v>0</v>
      </c>
      <c r="O254"/>
      <c r="P254"/>
      <c r="Q254"/>
      <c r="R254"/>
      <c r="S254">
        <f t="shared" si="40"/>
        <v>0</v>
      </c>
      <c r="T254"/>
      <c r="U254"/>
      <c r="V254"/>
      <c r="W254"/>
      <c r="Z254" s="1">
        <f t="shared" si="41"/>
        <v>0</v>
      </c>
    </row>
    <row r="255" spans="1:26" ht="24.95" customHeight="1" x14ac:dyDescent="0.25">
      <c r="A255"/>
      <c r="B255"/>
      <c r="C255" t="s">
        <v>673</v>
      </c>
      <c r="D255" s="2" t="s">
        <v>674</v>
      </c>
      <c r="E255" s="2"/>
      <c r="F255" t="s">
        <v>218</v>
      </c>
      <c r="G255">
        <v>1</v>
      </c>
      <c r="H255">
        <v>0</v>
      </c>
      <c r="I255">
        <f t="shared" si="36"/>
        <v>0</v>
      </c>
      <c r="J255">
        <f t="shared" si="37"/>
        <v>0</v>
      </c>
      <c r="K255">
        <f t="shared" si="38"/>
        <v>0</v>
      </c>
      <c r="L255">
        <f t="shared" si="39"/>
        <v>0</v>
      </c>
      <c r="M255"/>
      <c r="N255">
        <v>0</v>
      </c>
      <c r="O255"/>
      <c r="P255"/>
      <c r="Q255"/>
      <c r="R255"/>
      <c r="S255">
        <f t="shared" si="40"/>
        <v>0</v>
      </c>
      <c r="T255"/>
      <c r="U255"/>
      <c r="V255"/>
      <c r="W255"/>
      <c r="Z255" s="1">
        <f t="shared" si="41"/>
        <v>0</v>
      </c>
    </row>
    <row r="256" spans="1:26" ht="24.95" customHeight="1" x14ac:dyDescent="0.25">
      <c r="A256"/>
      <c r="B256"/>
      <c r="C256" t="s">
        <v>675</v>
      </c>
      <c r="D256" s="2" t="s">
        <v>676</v>
      </c>
      <c r="E256" s="2"/>
      <c r="F256" t="s">
        <v>218</v>
      </c>
      <c r="G256">
        <v>1</v>
      </c>
      <c r="H256">
        <v>0</v>
      </c>
      <c r="I256">
        <f t="shared" si="36"/>
        <v>0</v>
      </c>
      <c r="J256">
        <f t="shared" si="37"/>
        <v>0</v>
      </c>
      <c r="K256">
        <f t="shared" si="38"/>
        <v>0</v>
      </c>
      <c r="L256">
        <f t="shared" si="39"/>
        <v>0</v>
      </c>
      <c r="M256"/>
      <c r="N256">
        <v>0</v>
      </c>
      <c r="O256"/>
      <c r="P256"/>
      <c r="Q256"/>
      <c r="R256"/>
      <c r="S256">
        <f t="shared" si="40"/>
        <v>0</v>
      </c>
      <c r="T256"/>
      <c r="U256"/>
      <c r="V256"/>
      <c r="W256"/>
      <c r="Z256" s="1">
        <f t="shared" si="41"/>
        <v>0</v>
      </c>
    </row>
    <row r="257" spans="1:26" ht="24.95" customHeight="1" x14ac:dyDescent="0.25">
      <c r="A257"/>
      <c r="B257"/>
      <c r="C257" t="s">
        <v>677</v>
      </c>
      <c r="D257" s="2" t="s">
        <v>678</v>
      </c>
      <c r="E257" s="2"/>
      <c r="F257" t="s">
        <v>218</v>
      </c>
      <c r="G257">
        <v>2</v>
      </c>
      <c r="H257">
        <v>0</v>
      </c>
      <c r="I257">
        <f t="shared" si="36"/>
        <v>0</v>
      </c>
      <c r="J257">
        <f t="shared" si="37"/>
        <v>0</v>
      </c>
      <c r="K257">
        <f t="shared" si="38"/>
        <v>0</v>
      </c>
      <c r="L257">
        <f t="shared" si="39"/>
        <v>0</v>
      </c>
      <c r="M257"/>
      <c r="N257">
        <v>0</v>
      </c>
      <c r="O257"/>
      <c r="P257"/>
      <c r="Q257"/>
      <c r="R257"/>
      <c r="S257">
        <f t="shared" si="40"/>
        <v>0</v>
      </c>
      <c r="T257"/>
      <c r="U257"/>
      <c r="V257"/>
      <c r="W257"/>
      <c r="Z257" s="1">
        <f t="shared" si="41"/>
        <v>0</v>
      </c>
    </row>
    <row r="258" spans="1:26" ht="24.95" customHeight="1" x14ac:dyDescent="0.25">
      <c r="A258"/>
      <c r="B258"/>
      <c r="C258" t="s">
        <v>679</v>
      </c>
      <c r="D258" s="2" t="s">
        <v>680</v>
      </c>
      <c r="E258" s="2"/>
      <c r="F258" t="s">
        <v>218</v>
      </c>
      <c r="G258">
        <v>2</v>
      </c>
      <c r="H258">
        <v>0</v>
      </c>
      <c r="I258">
        <f t="shared" si="36"/>
        <v>0</v>
      </c>
      <c r="J258">
        <f t="shared" si="37"/>
        <v>0</v>
      </c>
      <c r="K258">
        <f t="shared" si="38"/>
        <v>0</v>
      </c>
      <c r="L258">
        <f t="shared" si="39"/>
        <v>0</v>
      </c>
      <c r="M258"/>
      <c r="N258">
        <v>0</v>
      </c>
      <c r="O258"/>
      <c r="P258"/>
      <c r="Q258"/>
      <c r="R258"/>
      <c r="S258">
        <f t="shared" si="40"/>
        <v>0</v>
      </c>
      <c r="T258"/>
      <c r="U258"/>
      <c r="V258"/>
      <c r="W258"/>
      <c r="Z258" s="1">
        <f t="shared" si="41"/>
        <v>0</v>
      </c>
    </row>
    <row r="259" spans="1:26" ht="24.95" customHeight="1" x14ac:dyDescent="0.25">
      <c r="A259"/>
      <c r="B259"/>
      <c r="C259" t="s">
        <v>681</v>
      </c>
      <c r="D259" s="2" t="s">
        <v>682</v>
      </c>
      <c r="E259" s="2"/>
      <c r="F259" t="s">
        <v>218</v>
      </c>
      <c r="G259">
        <v>1</v>
      </c>
      <c r="H259">
        <v>0</v>
      </c>
      <c r="I259">
        <f t="shared" si="36"/>
        <v>0</v>
      </c>
      <c r="J259">
        <f t="shared" si="37"/>
        <v>0</v>
      </c>
      <c r="K259">
        <f t="shared" si="38"/>
        <v>0</v>
      </c>
      <c r="L259">
        <f t="shared" si="39"/>
        <v>0</v>
      </c>
      <c r="M259"/>
      <c r="N259">
        <v>0</v>
      </c>
      <c r="O259"/>
      <c r="P259"/>
      <c r="Q259"/>
      <c r="R259"/>
      <c r="S259">
        <f t="shared" si="40"/>
        <v>0</v>
      </c>
      <c r="T259"/>
      <c r="U259"/>
      <c r="V259"/>
      <c r="W259"/>
      <c r="Z259" s="1">
        <f t="shared" si="41"/>
        <v>0</v>
      </c>
    </row>
    <row r="260" spans="1:26" ht="24.95" customHeight="1" x14ac:dyDescent="0.25">
      <c r="A260"/>
      <c r="B260"/>
      <c r="C260" t="s">
        <v>683</v>
      </c>
      <c r="D260" s="2" t="s">
        <v>684</v>
      </c>
      <c r="E260" s="2"/>
      <c r="F260" t="s">
        <v>218</v>
      </c>
      <c r="G260">
        <v>1</v>
      </c>
      <c r="H260">
        <v>0</v>
      </c>
      <c r="I260">
        <f t="shared" si="36"/>
        <v>0</v>
      </c>
      <c r="J260">
        <f t="shared" si="37"/>
        <v>0</v>
      </c>
      <c r="K260">
        <f t="shared" si="38"/>
        <v>0</v>
      </c>
      <c r="L260">
        <f t="shared" si="39"/>
        <v>0</v>
      </c>
      <c r="M260"/>
      <c r="N260">
        <v>0</v>
      </c>
      <c r="O260"/>
      <c r="P260"/>
      <c r="Q260"/>
      <c r="R260"/>
      <c r="S260">
        <f t="shared" si="40"/>
        <v>0</v>
      </c>
      <c r="T260"/>
      <c r="U260"/>
      <c r="V260"/>
      <c r="W260"/>
      <c r="Z260" s="1">
        <f t="shared" si="41"/>
        <v>0</v>
      </c>
    </row>
    <row r="261" spans="1:26" ht="24.95" customHeight="1" x14ac:dyDescent="0.25">
      <c r="A261"/>
      <c r="B261"/>
      <c r="C261" t="s">
        <v>685</v>
      </c>
      <c r="D261" s="2" t="s">
        <v>686</v>
      </c>
      <c r="E261" s="2"/>
      <c r="F261" t="s">
        <v>218</v>
      </c>
      <c r="G261">
        <v>19</v>
      </c>
      <c r="H261">
        <v>0</v>
      </c>
      <c r="I261">
        <f t="shared" si="36"/>
        <v>0</v>
      </c>
      <c r="J261">
        <f t="shared" si="37"/>
        <v>0</v>
      </c>
      <c r="K261">
        <f t="shared" si="38"/>
        <v>0</v>
      </c>
      <c r="L261">
        <f t="shared" si="39"/>
        <v>0</v>
      </c>
      <c r="M261"/>
      <c r="N261">
        <v>0</v>
      </c>
      <c r="O261"/>
      <c r="P261">
        <v>4.8999999999999998E-4</v>
      </c>
      <c r="Q261"/>
      <c r="R261">
        <v>4.8999999999999998E-4</v>
      </c>
      <c r="S261">
        <f t="shared" si="40"/>
        <v>8.9999999999999993E-3</v>
      </c>
      <c r="T261"/>
      <c r="U261"/>
      <c r="V261"/>
      <c r="W261"/>
      <c r="Z261" s="1">
        <f t="shared" si="41"/>
        <v>0</v>
      </c>
    </row>
    <row r="262" spans="1:26" ht="24.95" customHeight="1" x14ac:dyDescent="0.25">
      <c r="A262"/>
      <c r="B262"/>
      <c r="C262" t="s">
        <v>687</v>
      </c>
      <c r="D262" s="2" t="s">
        <v>688</v>
      </c>
      <c r="E262" s="2"/>
      <c r="F262" t="s">
        <v>218</v>
      </c>
      <c r="G262">
        <v>1</v>
      </c>
      <c r="H262">
        <v>0</v>
      </c>
      <c r="I262">
        <f t="shared" si="36"/>
        <v>0</v>
      </c>
      <c r="J262">
        <f t="shared" si="37"/>
        <v>0</v>
      </c>
      <c r="K262">
        <f t="shared" si="38"/>
        <v>0</v>
      </c>
      <c r="L262">
        <f t="shared" si="39"/>
        <v>0</v>
      </c>
      <c r="M262"/>
      <c r="N262">
        <v>0</v>
      </c>
      <c r="O262"/>
      <c r="P262">
        <v>2.0000000000000002E-5</v>
      </c>
      <c r="Q262"/>
      <c r="R262">
        <v>2.0000000000000002E-5</v>
      </c>
      <c r="S262">
        <f t="shared" si="40"/>
        <v>0</v>
      </c>
      <c r="T262"/>
      <c r="U262"/>
      <c r="V262"/>
      <c r="W262"/>
      <c r="Z262" s="1">
        <f t="shared" si="41"/>
        <v>0</v>
      </c>
    </row>
    <row r="263" spans="1:26" ht="24.95" customHeight="1" x14ac:dyDescent="0.25">
      <c r="A263"/>
      <c r="B263"/>
      <c r="C263" t="s">
        <v>689</v>
      </c>
      <c r="D263" s="2" t="s">
        <v>690</v>
      </c>
      <c r="E263" s="2"/>
      <c r="F263" t="s">
        <v>218</v>
      </c>
      <c r="G263">
        <v>1</v>
      </c>
      <c r="H263">
        <v>0</v>
      </c>
      <c r="I263">
        <f t="shared" si="36"/>
        <v>0</v>
      </c>
      <c r="J263">
        <f t="shared" si="37"/>
        <v>0</v>
      </c>
      <c r="K263">
        <f t="shared" si="38"/>
        <v>0</v>
      </c>
      <c r="L263">
        <f t="shared" si="39"/>
        <v>0</v>
      </c>
      <c r="M263"/>
      <c r="N263">
        <v>0</v>
      </c>
      <c r="O263"/>
      <c r="P263"/>
      <c r="Q263"/>
      <c r="R263"/>
      <c r="S263">
        <f t="shared" si="40"/>
        <v>0</v>
      </c>
      <c r="T263"/>
      <c r="U263"/>
      <c r="V263"/>
      <c r="W263"/>
      <c r="Z263" s="1">
        <f t="shared" si="41"/>
        <v>0</v>
      </c>
    </row>
    <row r="264" spans="1:26" ht="24.95" customHeight="1" x14ac:dyDescent="0.25">
      <c r="A264"/>
      <c r="B264"/>
      <c r="C264" t="s">
        <v>691</v>
      </c>
      <c r="D264" s="2" t="s">
        <v>692</v>
      </c>
      <c r="E264" s="2"/>
      <c r="F264" t="s">
        <v>218</v>
      </c>
      <c r="G264">
        <v>1</v>
      </c>
      <c r="H264">
        <v>0</v>
      </c>
      <c r="I264">
        <f t="shared" si="36"/>
        <v>0</v>
      </c>
      <c r="J264">
        <f t="shared" si="37"/>
        <v>0</v>
      </c>
      <c r="K264">
        <f t="shared" si="38"/>
        <v>0</v>
      </c>
      <c r="L264">
        <f t="shared" si="39"/>
        <v>0</v>
      </c>
      <c r="M264"/>
      <c r="N264">
        <v>0</v>
      </c>
      <c r="O264"/>
      <c r="P264">
        <v>6.9999999999999994E-5</v>
      </c>
      <c r="Q264"/>
      <c r="R264">
        <v>6.9999999999999994E-5</v>
      </c>
      <c r="S264">
        <f t="shared" si="40"/>
        <v>0</v>
      </c>
      <c r="T264"/>
      <c r="U264"/>
      <c r="V264"/>
      <c r="W264"/>
      <c r="Z264" s="1">
        <f t="shared" si="41"/>
        <v>0</v>
      </c>
    </row>
    <row r="265" spans="1:26" ht="24.95" customHeight="1" x14ac:dyDescent="0.25">
      <c r="A265"/>
      <c r="B265"/>
      <c r="C265" t="s">
        <v>693</v>
      </c>
      <c r="D265" s="2" t="s">
        <v>694</v>
      </c>
      <c r="E265" s="2"/>
      <c r="F265" t="s">
        <v>218</v>
      </c>
      <c r="G265">
        <v>1</v>
      </c>
      <c r="H265">
        <v>0</v>
      </c>
      <c r="I265">
        <f t="shared" si="36"/>
        <v>0</v>
      </c>
      <c r="J265">
        <f t="shared" si="37"/>
        <v>0</v>
      </c>
      <c r="K265">
        <f t="shared" si="38"/>
        <v>0</v>
      </c>
      <c r="L265">
        <f t="shared" si="39"/>
        <v>0</v>
      </c>
      <c r="M265"/>
      <c r="N265">
        <v>0</v>
      </c>
      <c r="O265"/>
      <c r="P265"/>
      <c r="Q265"/>
      <c r="R265"/>
      <c r="S265">
        <f t="shared" si="40"/>
        <v>0</v>
      </c>
      <c r="T265"/>
      <c r="U265"/>
      <c r="V265"/>
      <c r="W265"/>
      <c r="Z265" s="1">
        <f t="shared" si="41"/>
        <v>0</v>
      </c>
    </row>
    <row r="266" spans="1:26" ht="24.95" customHeight="1" x14ac:dyDescent="0.25">
      <c r="A266"/>
      <c r="B266"/>
      <c r="C266" t="s">
        <v>695</v>
      </c>
      <c r="D266" s="2" t="s">
        <v>696</v>
      </c>
      <c r="E266" s="2"/>
      <c r="F266" t="s">
        <v>218</v>
      </c>
      <c r="G266">
        <v>2</v>
      </c>
      <c r="H266">
        <v>0</v>
      </c>
      <c r="I266">
        <f t="shared" si="36"/>
        <v>0</v>
      </c>
      <c r="J266">
        <f t="shared" si="37"/>
        <v>0</v>
      </c>
      <c r="K266">
        <f t="shared" si="38"/>
        <v>0</v>
      </c>
      <c r="L266">
        <f t="shared" si="39"/>
        <v>0</v>
      </c>
      <c r="M266"/>
      <c r="N266">
        <v>0</v>
      </c>
      <c r="O266"/>
      <c r="P266">
        <v>1.2899999999999999E-3</v>
      </c>
      <c r="Q266"/>
      <c r="R266">
        <v>1.2899999999999999E-3</v>
      </c>
      <c r="S266">
        <f t="shared" si="40"/>
        <v>3.0000000000000001E-3</v>
      </c>
      <c r="T266"/>
      <c r="U266"/>
      <c r="V266"/>
      <c r="W266"/>
      <c r="Z266" s="1">
        <f t="shared" si="41"/>
        <v>0</v>
      </c>
    </row>
    <row r="267" spans="1:26" ht="24.95" customHeight="1" x14ac:dyDescent="0.25">
      <c r="A267"/>
      <c r="B267"/>
      <c r="C267" t="s">
        <v>697</v>
      </c>
      <c r="D267" s="2" t="s">
        <v>698</v>
      </c>
      <c r="E267" s="2"/>
      <c r="F267" t="s">
        <v>218</v>
      </c>
      <c r="G267">
        <v>2</v>
      </c>
      <c r="H267">
        <v>0</v>
      </c>
      <c r="I267">
        <f t="shared" si="36"/>
        <v>0</v>
      </c>
      <c r="J267">
        <f t="shared" si="37"/>
        <v>0</v>
      </c>
      <c r="K267">
        <f t="shared" si="38"/>
        <v>0</v>
      </c>
      <c r="L267">
        <f t="shared" si="39"/>
        <v>0</v>
      </c>
      <c r="M267"/>
      <c r="N267">
        <v>0</v>
      </c>
      <c r="O267"/>
      <c r="P267"/>
      <c r="Q267"/>
      <c r="R267"/>
      <c r="S267">
        <f t="shared" si="40"/>
        <v>0</v>
      </c>
      <c r="T267"/>
      <c r="U267"/>
      <c r="V267"/>
      <c r="W267"/>
      <c r="Z267" s="1">
        <f t="shared" si="41"/>
        <v>0</v>
      </c>
    </row>
    <row r="268" spans="1:26" ht="24.95" customHeight="1" x14ac:dyDescent="0.25">
      <c r="A268"/>
      <c r="B268"/>
      <c r="C268" t="s">
        <v>699</v>
      </c>
      <c r="D268" s="2" t="s">
        <v>700</v>
      </c>
      <c r="E268" s="2"/>
      <c r="F268" t="s">
        <v>218</v>
      </c>
      <c r="G268">
        <v>2</v>
      </c>
      <c r="H268">
        <v>0</v>
      </c>
      <c r="I268">
        <f t="shared" si="36"/>
        <v>0</v>
      </c>
      <c r="J268">
        <f t="shared" si="37"/>
        <v>0</v>
      </c>
      <c r="K268">
        <f t="shared" si="38"/>
        <v>0</v>
      </c>
      <c r="L268">
        <f t="shared" si="39"/>
        <v>0</v>
      </c>
      <c r="M268"/>
      <c r="N268">
        <v>0</v>
      </c>
      <c r="O268"/>
      <c r="P268"/>
      <c r="Q268"/>
      <c r="R268"/>
      <c r="S268">
        <f t="shared" si="40"/>
        <v>0</v>
      </c>
      <c r="T268"/>
      <c r="U268"/>
      <c r="V268"/>
      <c r="W268"/>
      <c r="Z268" s="1">
        <f t="shared" si="41"/>
        <v>0</v>
      </c>
    </row>
    <row r="269" spans="1:26" ht="24.95" customHeight="1" x14ac:dyDescent="0.25">
      <c r="A269"/>
      <c r="B269"/>
      <c r="C269" t="s">
        <v>701</v>
      </c>
      <c r="D269" s="2" t="s">
        <v>702</v>
      </c>
      <c r="E269" s="2"/>
      <c r="F269" t="s">
        <v>218</v>
      </c>
      <c r="G269">
        <v>1</v>
      </c>
      <c r="H269">
        <v>0</v>
      </c>
      <c r="I269">
        <f t="shared" si="36"/>
        <v>0</v>
      </c>
      <c r="J269">
        <f t="shared" si="37"/>
        <v>0</v>
      </c>
      <c r="K269">
        <f t="shared" si="38"/>
        <v>0</v>
      </c>
      <c r="L269">
        <f t="shared" si="39"/>
        <v>0</v>
      </c>
      <c r="M269"/>
      <c r="N269">
        <v>0</v>
      </c>
      <c r="O269"/>
      <c r="P269">
        <v>1.2899999999999999E-3</v>
      </c>
      <c r="Q269"/>
      <c r="R269">
        <v>1.2899999999999999E-3</v>
      </c>
      <c r="S269">
        <f t="shared" si="40"/>
        <v>1E-3</v>
      </c>
      <c r="T269"/>
      <c r="U269"/>
      <c r="V269"/>
      <c r="W269"/>
      <c r="Z269" s="1">
        <f t="shared" si="41"/>
        <v>0</v>
      </c>
    </row>
    <row r="270" spans="1:26" ht="24.95" customHeight="1" x14ac:dyDescent="0.25">
      <c r="A270"/>
      <c r="B270"/>
      <c r="C270" t="s">
        <v>703</v>
      </c>
      <c r="D270" s="2" t="s">
        <v>704</v>
      </c>
      <c r="E270" s="2"/>
      <c r="F270" t="s">
        <v>218</v>
      </c>
      <c r="G270">
        <v>1</v>
      </c>
      <c r="H270">
        <v>0</v>
      </c>
      <c r="I270">
        <f t="shared" si="36"/>
        <v>0</v>
      </c>
      <c r="J270">
        <f t="shared" si="37"/>
        <v>0</v>
      </c>
      <c r="K270">
        <f t="shared" si="38"/>
        <v>0</v>
      </c>
      <c r="L270">
        <f t="shared" si="39"/>
        <v>0</v>
      </c>
      <c r="M270"/>
      <c r="N270">
        <v>0</v>
      </c>
      <c r="O270"/>
      <c r="P270"/>
      <c r="Q270"/>
      <c r="R270"/>
      <c r="S270">
        <f t="shared" si="40"/>
        <v>0</v>
      </c>
      <c r="T270"/>
      <c r="U270"/>
      <c r="V270"/>
      <c r="W270"/>
      <c r="Z270" s="1">
        <f t="shared" si="41"/>
        <v>0</v>
      </c>
    </row>
    <row r="271" spans="1:26" ht="24.95" customHeight="1" x14ac:dyDescent="0.25">
      <c r="A271"/>
      <c r="B271"/>
      <c r="C271" t="s">
        <v>699</v>
      </c>
      <c r="D271" s="2" t="s">
        <v>700</v>
      </c>
      <c r="E271" s="2"/>
      <c r="F271" t="s">
        <v>218</v>
      </c>
      <c r="G271">
        <v>1</v>
      </c>
      <c r="H271">
        <v>0</v>
      </c>
      <c r="I271">
        <f t="shared" si="36"/>
        <v>0</v>
      </c>
      <c r="J271">
        <f t="shared" si="37"/>
        <v>0</v>
      </c>
      <c r="K271">
        <f t="shared" si="38"/>
        <v>0</v>
      </c>
      <c r="L271">
        <f t="shared" si="39"/>
        <v>0</v>
      </c>
      <c r="M271"/>
      <c r="N271">
        <v>0</v>
      </c>
      <c r="O271"/>
      <c r="P271"/>
      <c r="Q271"/>
      <c r="R271"/>
      <c r="S271">
        <f t="shared" si="40"/>
        <v>0</v>
      </c>
      <c r="T271"/>
      <c r="U271"/>
      <c r="V271"/>
      <c r="W271"/>
      <c r="Z271" s="1">
        <f t="shared" si="41"/>
        <v>0</v>
      </c>
    </row>
    <row r="272" spans="1:26" ht="24.95" customHeight="1" x14ac:dyDescent="0.25">
      <c r="A272"/>
      <c r="B272"/>
      <c r="C272" t="s">
        <v>705</v>
      </c>
      <c r="D272" s="2" t="s">
        <v>706</v>
      </c>
      <c r="E272" s="2"/>
      <c r="F272" t="s">
        <v>255</v>
      </c>
      <c r="G272">
        <v>0.21139817953109744</v>
      </c>
      <c r="H272">
        <v>0</v>
      </c>
      <c r="I272">
        <f t="shared" si="36"/>
        <v>0</v>
      </c>
      <c r="J272">
        <f t="shared" si="37"/>
        <v>0</v>
      </c>
      <c r="K272">
        <f t="shared" si="38"/>
        <v>0</v>
      </c>
      <c r="L272">
        <f t="shared" si="39"/>
        <v>0</v>
      </c>
      <c r="M272"/>
      <c r="N272">
        <v>0</v>
      </c>
      <c r="O272"/>
      <c r="P272"/>
      <c r="Q272"/>
      <c r="R272"/>
      <c r="S272">
        <f t="shared" si="40"/>
        <v>0</v>
      </c>
      <c r="T272"/>
      <c r="U272"/>
      <c r="V272"/>
      <c r="W272"/>
      <c r="Z272" s="1">
        <f t="shared" si="41"/>
        <v>0</v>
      </c>
    </row>
    <row r="273" spans="1:26" x14ac:dyDescent="0.25">
      <c r="A273"/>
      <c r="B273"/>
      <c r="C273">
        <v>734</v>
      </c>
      <c r="D273" s="2" t="s">
        <v>398</v>
      </c>
      <c r="E273" s="2"/>
      <c r="F273"/>
      <c r="G273"/>
      <c r="H273"/>
      <c r="I273">
        <f>ROUND((SUM(I230:I272))/1,2)</f>
        <v>0</v>
      </c>
      <c r="J273"/>
      <c r="K273"/>
      <c r="L273">
        <f>ROUND((SUM(L230:L272))/1,2)</f>
        <v>0</v>
      </c>
      <c r="M273">
        <f>ROUND((SUM(M230:M272))/1,2)</f>
        <v>0</v>
      </c>
      <c r="N273"/>
      <c r="O273"/>
      <c r="P273"/>
      <c r="Q273"/>
      <c r="R273"/>
      <c r="S273">
        <f>ROUND((SUM(S230:S272))/1,2)</f>
        <v>0.04</v>
      </c>
      <c r="T273"/>
      <c r="U273"/>
      <c r="V273">
        <f>ROUND((SUM(V230:V272))/1,2)</f>
        <v>0</v>
      </c>
      <c r="W273"/>
      <c r="X273"/>
      <c r="Y273"/>
      <c r="Z273"/>
    </row>
    <row r="274" spans="1:26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spans="1:26" x14ac:dyDescent="0.25">
      <c r="A275"/>
      <c r="B275"/>
      <c r="C275">
        <v>735</v>
      </c>
      <c r="D275" s="2" t="s">
        <v>399</v>
      </c>
      <c r="E275" s="2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</row>
    <row r="276" spans="1:26" ht="24.95" customHeight="1" x14ac:dyDescent="0.25">
      <c r="A276"/>
      <c r="B276"/>
      <c r="C276" t="s">
        <v>707</v>
      </c>
      <c r="D276" s="2" t="s">
        <v>708</v>
      </c>
      <c r="E276" s="2"/>
      <c r="F276" t="s">
        <v>218</v>
      </c>
      <c r="G276">
        <v>56</v>
      </c>
      <c r="H276">
        <v>0</v>
      </c>
      <c r="I276">
        <f t="shared" ref="I276:I290" si="42">ROUND(G276*(H276),2)</f>
        <v>0</v>
      </c>
      <c r="J276">
        <f t="shared" ref="J276:J290" si="43">ROUND(G276*(N276),2)</f>
        <v>0</v>
      </c>
      <c r="K276">
        <f t="shared" ref="K276:K290" si="44">ROUND(G276*(O276),2)</f>
        <v>0</v>
      </c>
      <c r="L276">
        <f t="shared" ref="L276:L290" si="45">ROUND(G276*(H276),2)</f>
        <v>0</v>
      </c>
      <c r="M276"/>
      <c r="N276">
        <v>0</v>
      </c>
      <c r="O276"/>
      <c r="P276"/>
      <c r="Q276"/>
      <c r="R276"/>
      <c r="S276">
        <f t="shared" ref="S276:S290" si="46">ROUND(G276*(P276),3)</f>
        <v>0</v>
      </c>
      <c r="T276"/>
      <c r="U276"/>
      <c r="V276"/>
      <c r="W276"/>
      <c r="Z276" s="1">
        <f t="shared" ref="Z276:Z290" si="47">0.058844*POWER(I276,0.952797)</f>
        <v>0</v>
      </c>
    </row>
    <row r="277" spans="1:26" ht="24.95" customHeight="1" x14ac:dyDescent="0.25">
      <c r="A277"/>
      <c r="B277"/>
      <c r="C277" t="s">
        <v>709</v>
      </c>
      <c r="D277" s="2" t="s">
        <v>710</v>
      </c>
      <c r="E277" s="2"/>
      <c r="F277" t="s">
        <v>218</v>
      </c>
      <c r="G277">
        <v>56</v>
      </c>
      <c r="H277">
        <v>0</v>
      </c>
      <c r="I277">
        <f t="shared" si="42"/>
        <v>0</v>
      </c>
      <c r="J277">
        <f t="shared" si="43"/>
        <v>0</v>
      </c>
      <c r="K277">
        <f t="shared" si="44"/>
        <v>0</v>
      </c>
      <c r="L277">
        <f t="shared" si="45"/>
        <v>0</v>
      </c>
      <c r="M277"/>
      <c r="N277">
        <v>0</v>
      </c>
      <c r="O277"/>
      <c r="P277"/>
      <c r="Q277"/>
      <c r="R277"/>
      <c r="S277">
        <f t="shared" si="46"/>
        <v>0</v>
      </c>
      <c r="T277"/>
      <c r="U277"/>
      <c r="V277"/>
      <c r="W277"/>
      <c r="Z277" s="1">
        <f t="shared" si="47"/>
        <v>0</v>
      </c>
    </row>
    <row r="278" spans="1:26" ht="24.95" customHeight="1" x14ac:dyDescent="0.25">
      <c r="A278"/>
      <c r="B278"/>
      <c r="C278" t="s">
        <v>711</v>
      </c>
      <c r="D278" s="2" t="s">
        <v>712</v>
      </c>
      <c r="E278" s="2"/>
      <c r="F278" t="s">
        <v>218</v>
      </c>
      <c r="G278">
        <v>34</v>
      </c>
      <c r="H278">
        <v>0</v>
      </c>
      <c r="I278">
        <f t="shared" si="42"/>
        <v>0</v>
      </c>
      <c r="J278">
        <f t="shared" si="43"/>
        <v>0</v>
      </c>
      <c r="K278">
        <f t="shared" si="44"/>
        <v>0</v>
      </c>
      <c r="L278">
        <f t="shared" si="45"/>
        <v>0</v>
      </c>
      <c r="M278"/>
      <c r="N278">
        <v>0</v>
      </c>
      <c r="O278"/>
      <c r="P278"/>
      <c r="Q278"/>
      <c r="R278"/>
      <c r="S278">
        <f t="shared" si="46"/>
        <v>0</v>
      </c>
      <c r="T278"/>
      <c r="U278"/>
      <c r="V278"/>
      <c r="W278"/>
      <c r="Z278" s="1">
        <f t="shared" si="47"/>
        <v>0</v>
      </c>
    </row>
    <row r="279" spans="1:26" ht="24.95" customHeight="1" x14ac:dyDescent="0.25">
      <c r="A279"/>
      <c r="B279"/>
      <c r="C279" t="s">
        <v>713</v>
      </c>
      <c r="D279" s="2" t="s">
        <v>714</v>
      </c>
      <c r="E279" s="2"/>
      <c r="F279" t="s">
        <v>218</v>
      </c>
      <c r="G279">
        <v>4</v>
      </c>
      <c r="H279">
        <v>0</v>
      </c>
      <c r="I279">
        <f t="shared" si="42"/>
        <v>0</v>
      </c>
      <c r="J279">
        <f t="shared" si="43"/>
        <v>0</v>
      </c>
      <c r="K279">
        <f t="shared" si="44"/>
        <v>0</v>
      </c>
      <c r="L279">
        <f t="shared" si="45"/>
        <v>0</v>
      </c>
      <c r="M279"/>
      <c r="N279">
        <v>0</v>
      </c>
      <c r="O279"/>
      <c r="P279"/>
      <c r="Q279"/>
      <c r="R279"/>
      <c r="S279">
        <f t="shared" si="46"/>
        <v>0</v>
      </c>
      <c r="T279"/>
      <c r="U279"/>
      <c r="V279"/>
      <c r="W279"/>
      <c r="Z279" s="1">
        <f t="shared" si="47"/>
        <v>0</v>
      </c>
    </row>
    <row r="280" spans="1:26" ht="24.95" customHeight="1" x14ac:dyDescent="0.25">
      <c r="A280"/>
      <c r="B280"/>
      <c r="C280" t="s">
        <v>715</v>
      </c>
      <c r="D280" s="2" t="s">
        <v>716</v>
      </c>
      <c r="E280" s="2"/>
      <c r="F280" t="s">
        <v>218</v>
      </c>
      <c r="G280">
        <v>4</v>
      </c>
      <c r="H280">
        <v>0</v>
      </c>
      <c r="I280">
        <f t="shared" si="42"/>
        <v>0</v>
      </c>
      <c r="J280">
        <f t="shared" si="43"/>
        <v>0</v>
      </c>
      <c r="K280">
        <f t="shared" si="44"/>
        <v>0</v>
      </c>
      <c r="L280">
        <f t="shared" si="45"/>
        <v>0</v>
      </c>
      <c r="M280"/>
      <c r="N280">
        <v>0</v>
      </c>
      <c r="O280"/>
      <c r="P280"/>
      <c r="Q280"/>
      <c r="R280"/>
      <c r="S280">
        <f t="shared" si="46"/>
        <v>0</v>
      </c>
      <c r="T280"/>
      <c r="U280"/>
      <c r="V280"/>
      <c r="W280"/>
      <c r="Z280" s="1">
        <f t="shared" si="47"/>
        <v>0</v>
      </c>
    </row>
    <row r="281" spans="1:26" ht="24.95" customHeight="1" x14ac:dyDescent="0.25">
      <c r="A281"/>
      <c r="B281"/>
      <c r="C281" t="s">
        <v>717</v>
      </c>
      <c r="D281" s="2" t="s">
        <v>718</v>
      </c>
      <c r="E281" s="2"/>
      <c r="F281" t="s">
        <v>218</v>
      </c>
      <c r="G281">
        <v>2</v>
      </c>
      <c r="H281">
        <v>0</v>
      </c>
      <c r="I281">
        <f t="shared" si="42"/>
        <v>0</v>
      </c>
      <c r="J281">
        <f t="shared" si="43"/>
        <v>0</v>
      </c>
      <c r="K281">
        <f t="shared" si="44"/>
        <v>0</v>
      </c>
      <c r="L281">
        <f t="shared" si="45"/>
        <v>0</v>
      </c>
      <c r="M281"/>
      <c r="N281">
        <v>0</v>
      </c>
      <c r="O281"/>
      <c r="P281"/>
      <c r="Q281"/>
      <c r="R281"/>
      <c r="S281">
        <f t="shared" si="46"/>
        <v>0</v>
      </c>
      <c r="T281"/>
      <c r="U281"/>
      <c r="V281"/>
      <c r="W281"/>
      <c r="Z281" s="1">
        <f t="shared" si="47"/>
        <v>0</v>
      </c>
    </row>
    <row r="282" spans="1:26" ht="24.95" customHeight="1" x14ac:dyDescent="0.25">
      <c r="A282"/>
      <c r="B282"/>
      <c r="C282" t="s">
        <v>719</v>
      </c>
      <c r="D282" s="2" t="s">
        <v>720</v>
      </c>
      <c r="E282" s="2"/>
      <c r="F282" t="s">
        <v>218</v>
      </c>
      <c r="G282">
        <v>1</v>
      </c>
      <c r="H282">
        <v>0</v>
      </c>
      <c r="I282">
        <f t="shared" si="42"/>
        <v>0</v>
      </c>
      <c r="J282">
        <f t="shared" si="43"/>
        <v>0</v>
      </c>
      <c r="K282">
        <f t="shared" si="44"/>
        <v>0</v>
      </c>
      <c r="L282">
        <f t="shared" si="45"/>
        <v>0</v>
      </c>
      <c r="M282"/>
      <c r="N282">
        <v>0</v>
      </c>
      <c r="O282"/>
      <c r="P282"/>
      <c r="Q282"/>
      <c r="R282"/>
      <c r="S282">
        <f t="shared" si="46"/>
        <v>0</v>
      </c>
      <c r="T282"/>
      <c r="U282"/>
      <c r="V282"/>
      <c r="W282"/>
      <c r="Z282" s="1">
        <f t="shared" si="47"/>
        <v>0</v>
      </c>
    </row>
    <row r="283" spans="1:26" ht="24.95" customHeight="1" x14ac:dyDescent="0.25">
      <c r="A283"/>
      <c r="B283"/>
      <c r="C283" t="s">
        <v>721</v>
      </c>
      <c r="D283" s="2" t="s">
        <v>722</v>
      </c>
      <c r="E283" s="2"/>
      <c r="F283" t="s">
        <v>218</v>
      </c>
      <c r="G283">
        <v>3</v>
      </c>
      <c r="H283">
        <v>0</v>
      </c>
      <c r="I283">
        <f t="shared" si="42"/>
        <v>0</v>
      </c>
      <c r="J283">
        <f t="shared" si="43"/>
        <v>0</v>
      </c>
      <c r="K283">
        <f t="shared" si="44"/>
        <v>0</v>
      </c>
      <c r="L283">
        <f t="shared" si="45"/>
        <v>0</v>
      </c>
      <c r="M283"/>
      <c r="N283">
        <v>0</v>
      </c>
      <c r="O283"/>
      <c r="P283"/>
      <c r="Q283"/>
      <c r="R283"/>
      <c r="S283">
        <f t="shared" si="46"/>
        <v>0</v>
      </c>
      <c r="T283"/>
      <c r="U283"/>
      <c r="V283"/>
      <c r="W283"/>
      <c r="Z283" s="1">
        <f t="shared" si="47"/>
        <v>0</v>
      </c>
    </row>
    <row r="284" spans="1:26" ht="24.95" customHeight="1" x14ac:dyDescent="0.25">
      <c r="A284"/>
      <c r="B284"/>
      <c r="C284" t="s">
        <v>723</v>
      </c>
      <c r="D284" s="2" t="s">
        <v>724</v>
      </c>
      <c r="E284" s="2"/>
      <c r="F284" t="s">
        <v>218</v>
      </c>
      <c r="G284">
        <v>2</v>
      </c>
      <c r="H284">
        <v>0</v>
      </c>
      <c r="I284">
        <f t="shared" si="42"/>
        <v>0</v>
      </c>
      <c r="J284">
        <f t="shared" si="43"/>
        <v>0</v>
      </c>
      <c r="K284">
        <f t="shared" si="44"/>
        <v>0</v>
      </c>
      <c r="L284">
        <f t="shared" si="45"/>
        <v>0</v>
      </c>
      <c r="M284"/>
      <c r="N284">
        <v>0</v>
      </c>
      <c r="O284"/>
      <c r="P284"/>
      <c r="Q284"/>
      <c r="R284"/>
      <c r="S284">
        <f t="shared" si="46"/>
        <v>0</v>
      </c>
      <c r="T284"/>
      <c r="U284"/>
      <c r="V284"/>
      <c r="W284"/>
      <c r="Z284" s="1">
        <f t="shared" si="47"/>
        <v>0</v>
      </c>
    </row>
    <row r="285" spans="1:26" ht="24.95" customHeight="1" x14ac:dyDescent="0.25">
      <c r="A285"/>
      <c r="B285"/>
      <c r="C285" t="s">
        <v>725</v>
      </c>
      <c r="D285" s="2" t="s">
        <v>726</v>
      </c>
      <c r="E285" s="2"/>
      <c r="F285" t="s">
        <v>218</v>
      </c>
      <c r="G285">
        <v>1</v>
      </c>
      <c r="H285">
        <v>0</v>
      </c>
      <c r="I285">
        <f t="shared" si="42"/>
        <v>0</v>
      </c>
      <c r="J285">
        <f t="shared" si="43"/>
        <v>0</v>
      </c>
      <c r="K285">
        <f t="shared" si="44"/>
        <v>0</v>
      </c>
      <c r="L285">
        <f t="shared" si="45"/>
        <v>0</v>
      </c>
      <c r="M285"/>
      <c r="N285">
        <v>0</v>
      </c>
      <c r="O285"/>
      <c r="P285"/>
      <c r="Q285"/>
      <c r="R285"/>
      <c r="S285">
        <f t="shared" si="46"/>
        <v>0</v>
      </c>
      <c r="T285"/>
      <c r="U285"/>
      <c r="V285"/>
      <c r="W285"/>
      <c r="Z285" s="1">
        <f t="shared" si="47"/>
        <v>0</v>
      </c>
    </row>
    <row r="286" spans="1:26" ht="24.95" customHeight="1" x14ac:dyDescent="0.25">
      <c r="A286"/>
      <c r="B286"/>
      <c r="C286" t="s">
        <v>727</v>
      </c>
      <c r="D286" s="2" t="s">
        <v>728</v>
      </c>
      <c r="E286" s="2"/>
      <c r="F286" t="s">
        <v>218</v>
      </c>
      <c r="G286">
        <v>1</v>
      </c>
      <c r="H286">
        <v>0</v>
      </c>
      <c r="I286">
        <f t="shared" si="42"/>
        <v>0</v>
      </c>
      <c r="J286">
        <f t="shared" si="43"/>
        <v>0</v>
      </c>
      <c r="K286">
        <f t="shared" si="44"/>
        <v>0</v>
      </c>
      <c r="L286">
        <f t="shared" si="45"/>
        <v>0</v>
      </c>
      <c r="M286"/>
      <c r="N286">
        <v>0</v>
      </c>
      <c r="O286"/>
      <c r="P286"/>
      <c r="Q286"/>
      <c r="R286"/>
      <c r="S286">
        <f t="shared" si="46"/>
        <v>0</v>
      </c>
      <c r="T286"/>
      <c r="U286"/>
      <c r="V286"/>
      <c r="W286"/>
      <c r="Z286" s="1">
        <f t="shared" si="47"/>
        <v>0</v>
      </c>
    </row>
    <row r="287" spans="1:26" ht="24.95" customHeight="1" x14ac:dyDescent="0.25">
      <c r="A287"/>
      <c r="B287"/>
      <c r="C287" t="s">
        <v>729</v>
      </c>
      <c r="D287" s="2" t="s">
        <v>730</v>
      </c>
      <c r="E287" s="2"/>
      <c r="F287" t="s">
        <v>218</v>
      </c>
      <c r="G287">
        <v>3</v>
      </c>
      <c r="H287">
        <v>0</v>
      </c>
      <c r="I287">
        <f t="shared" si="42"/>
        <v>0</v>
      </c>
      <c r="J287">
        <f t="shared" si="43"/>
        <v>0</v>
      </c>
      <c r="K287">
        <f t="shared" si="44"/>
        <v>0</v>
      </c>
      <c r="L287">
        <f t="shared" si="45"/>
        <v>0</v>
      </c>
      <c r="M287"/>
      <c r="N287">
        <v>0</v>
      </c>
      <c r="O287"/>
      <c r="P287"/>
      <c r="Q287"/>
      <c r="R287"/>
      <c r="S287">
        <f t="shared" si="46"/>
        <v>0</v>
      </c>
      <c r="T287"/>
      <c r="U287"/>
      <c r="V287"/>
      <c r="W287"/>
      <c r="Z287" s="1">
        <f t="shared" si="47"/>
        <v>0</v>
      </c>
    </row>
    <row r="288" spans="1:26" ht="24.95" customHeight="1" x14ac:dyDescent="0.25">
      <c r="A288"/>
      <c r="B288"/>
      <c r="C288" t="s">
        <v>731</v>
      </c>
      <c r="D288" s="2" t="s">
        <v>732</v>
      </c>
      <c r="E288" s="2"/>
      <c r="F288" t="s">
        <v>218</v>
      </c>
      <c r="G288">
        <v>1</v>
      </c>
      <c r="H288">
        <v>0</v>
      </c>
      <c r="I288">
        <f t="shared" si="42"/>
        <v>0</v>
      </c>
      <c r="J288">
        <f t="shared" si="43"/>
        <v>0</v>
      </c>
      <c r="K288">
        <f t="shared" si="44"/>
        <v>0</v>
      </c>
      <c r="L288">
        <f t="shared" si="45"/>
        <v>0</v>
      </c>
      <c r="M288"/>
      <c r="N288">
        <v>0</v>
      </c>
      <c r="O288"/>
      <c r="P288"/>
      <c r="Q288"/>
      <c r="R288"/>
      <c r="S288">
        <f t="shared" si="46"/>
        <v>0</v>
      </c>
      <c r="T288"/>
      <c r="U288"/>
      <c r="V288"/>
      <c r="W288"/>
      <c r="Z288" s="1">
        <f t="shared" si="47"/>
        <v>0</v>
      </c>
    </row>
    <row r="289" spans="1:26" ht="24.95" customHeight="1" x14ac:dyDescent="0.25">
      <c r="A289"/>
      <c r="B289"/>
      <c r="C289" t="s">
        <v>733</v>
      </c>
      <c r="D289" s="2" t="s">
        <v>734</v>
      </c>
      <c r="E289" s="2"/>
      <c r="F289" t="s">
        <v>218</v>
      </c>
      <c r="G289">
        <v>56</v>
      </c>
      <c r="H289">
        <v>0</v>
      </c>
      <c r="I289">
        <f t="shared" si="42"/>
        <v>0</v>
      </c>
      <c r="J289">
        <f t="shared" si="43"/>
        <v>0</v>
      </c>
      <c r="K289">
        <f t="shared" si="44"/>
        <v>0</v>
      </c>
      <c r="L289">
        <f t="shared" si="45"/>
        <v>0</v>
      </c>
      <c r="M289"/>
      <c r="N289">
        <v>0</v>
      </c>
      <c r="O289"/>
      <c r="P289"/>
      <c r="Q289"/>
      <c r="R289"/>
      <c r="S289">
        <f t="shared" si="46"/>
        <v>0</v>
      </c>
      <c r="T289"/>
      <c r="U289"/>
      <c r="V289"/>
      <c r="W289"/>
      <c r="Z289" s="1">
        <f t="shared" si="47"/>
        <v>0</v>
      </c>
    </row>
    <row r="290" spans="1:26" ht="24.95" customHeight="1" x14ac:dyDescent="0.25">
      <c r="A290"/>
      <c r="B290"/>
      <c r="C290" t="s">
        <v>735</v>
      </c>
      <c r="D290" s="2" t="s">
        <v>736</v>
      </c>
      <c r="E290" s="2"/>
      <c r="F290" t="s">
        <v>255</v>
      </c>
      <c r="G290">
        <v>100</v>
      </c>
      <c r="H290">
        <v>0</v>
      </c>
      <c r="I290">
        <f t="shared" si="42"/>
        <v>0</v>
      </c>
      <c r="J290">
        <f t="shared" si="43"/>
        <v>0</v>
      </c>
      <c r="K290">
        <f t="shared" si="44"/>
        <v>0</v>
      </c>
      <c r="L290">
        <f t="shared" si="45"/>
        <v>0</v>
      </c>
      <c r="M290"/>
      <c r="N290">
        <v>0</v>
      </c>
      <c r="O290"/>
      <c r="P290"/>
      <c r="Q290"/>
      <c r="R290"/>
      <c r="S290">
        <f t="shared" si="46"/>
        <v>0</v>
      </c>
      <c r="T290"/>
      <c r="U290"/>
      <c r="V290"/>
      <c r="W290"/>
      <c r="Z290" s="1">
        <f t="shared" si="47"/>
        <v>0</v>
      </c>
    </row>
    <row r="291" spans="1:26" x14ac:dyDescent="0.25">
      <c r="A291"/>
      <c r="B291"/>
      <c r="C291">
        <v>735</v>
      </c>
      <c r="D291" s="2" t="s">
        <v>399</v>
      </c>
      <c r="E291" s="2"/>
      <c r="F291"/>
      <c r="G291"/>
      <c r="H291"/>
      <c r="I291">
        <f>ROUND((SUM(I275:I290))/1,2)</f>
        <v>0</v>
      </c>
      <c r="J291"/>
      <c r="K291"/>
      <c r="L291">
        <f>ROUND((SUM(L275:L290))/1,2)</f>
        <v>0</v>
      </c>
      <c r="M291">
        <f>ROUND((SUM(M275:M290))/1,2)</f>
        <v>0</v>
      </c>
      <c r="N291"/>
      <c r="O291"/>
      <c r="P291"/>
      <c r="Q291"/>
      <c r="R291"/>
      <c r="S291">
        <f>ROUND((SUM(S275:S290))/1,2)</f>
        <v>0</v>
      </c>
      <c r="T291"/>
      <c r="U291"/>
      <c r="V291">
        <f>ROUND((SUM(V275:V290))/1,2)</f>
        <v>0</v>
      </c>
      <c r="W291"/>
      <c r="X291"/>
      <c r="Y291"/>
      <c r="Z291"/>
    </row>
    <row r="292" spans="1:26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</row>
    <row r="293" spans="1:26" x14ac:dyDescent="0.25">
      <c r="A293"/>
      <c r="B293"/>
      <c r="C293">
        <v>767</v>
      </c>
      <c r="D293" s="2" t="s">
        <v>100</v>
      </c>
      <c r="E293" s="2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</row>
    <row r="294" spans="1:26" ht="24.95" customHeight="1" x14ac:dyDescent="0.25">
      <c r="A294"/>
      <c r="B294"/>
      <c r="C294" t="s">
        <v>737</v>
      </c>
      <c r="D294" s="2" t="s">
        <v>738</v>
      </c>
      <c r="E294" s="2"/>
      <c r="F294" t="s">
        <v>402</v>
      </c>
      <c r="G294">
        <v>1</v>
      </c>
      <c r="H294">
        <v>0</v>
      </c>
      <c r="I294">
        <f>ROUND(G294*(H294),2)</f>
        <v>0</v>
      </c>
      <c r="J294">
        <f>ROUND(G294*(N294),2)</f>
        <v>0</v>
      </c>
      <c r="K294">
        <f>ROUND(G294*(O294),2)</f>
        <v>0</v>
      </c>
      <c r="L294">
        <f>ROUND(G294*(H294),2)</f>
        <v>0</v>
      </c>
      <c r="M294"/>
      <c r="N294">
        <v>0</v>
      </c>
      <c r="O294"/>
      <c r="P294">
        <v>9.0000000000000006E-5</v>
      </c>
      <c r="Q294"/>
      <c r="R294">
        <v>9.0000000000000006E-5</v>
      </c>
      <c r="S294">
        <f>ROUND(G294*(P294),3)</f>
        <v>0</v>
      </c>
      <c r="T294"/>
      <c r="U294"/>
      <c r="V294"/>
      <c r="W294"/>
      <c r="Z294" s="1">
        <f>0.058844*POWER(I294,0.952797)</f>
        <v>0</v>
      </c>
    </row>
    <row r="295" spans="1:26" ht="24.95" customHeight="1" x14ac:dyDescent="0.25">
      <c r="A295"/>
      <c r="B295"/>
      <c r="C295" t="s">
        <v>739</v>
      </c>
      <c r="D295" s="2" t="s">
        <v>740</v>
      </c>
      <c r="E295" s="2"/>
      <c r="F295" t="s">
        <v>402</v>
      </c>
      <c r="G295">
        <v>1</v>
      </c>
      <c r="H295">
        <v>0</v>
      </c>
      <c r="I295">
        <f>ROUND(G295*(H295),2)</f>
        <v>0</v>
      </c>
      <c r="J295">
        <f>ROUND(G295*(N295),2)</f>
        <v>0</v>
      </c>
      <c r="K295">
        <f>ROUND(G295*(O295),2)</f>
        <v>0</v>
      </c>
      <c r="L295">
        <f>ROUND(G295*(H295),2)</f>
        <v>0</v>
      </c>
      <c r="M295">
        <f>ROUND(G295*(H295),2)</f>
        <v>0</v>
      </c>
      <c r="N295">
        <v>0</v>
      </c>
      <c r="O295"/>
      <c r="P295"/>
      <c r="Q295"/>
      <c r="R295"/>
      <c r="S295">
        <f>ROUND(G295*(P295),3)</f>
        <v>0</v>
      </c>
      <c r="T295"/>
      <c r="U295"/>
      <c r="V295"/>
      <c r="W295"/>
      <c r="Z295" s="1">
        <f>0.058844*POWER(I295,0.952797)</f>
        <v>0</v>
      </c>
    </row>
    <row r="296" spans="1:26" ht="24.95" customHeight="1" x14ac:dyDescent="0.25">
      <c r="A296"/>
      <c r="B296"/>
      <c r="C296" t="s">
        <v>741</v>
      </c>
      <c r="D296" s="2" t="s">
        <v>742</v>
      </c>
      <c r="E296" s="2"/>
      <c r="F296" t="s">
        <v>255</v>
      </c>
      <c r="G296">
        <v>100</v>
      </c>
      <c r="H296">
        <v>0</v>
      </c>
      <c r="I296">
        <f>ROUND(G296*(H296),2)</f>
        <v>0</v>
      </c>
      <c r="J296">
        <f>ROUND(G296*(N296),2)</f>
        <v>0</v>
      </c>
      <c r="K296">
        <f>ROUND(G296*(O296),2)</f>
        <v>0</v>
      </c>
      <c r="L296">
        <f>ROUND(G296*(H296),2)</f>
        <v>0</v>
      </c>
      <c r="M296"/>
      <c r="N296">
        <v>0</v>
      </c>
      <c r="O296"/>
      <c r="P296"/>
      <c r="Q296"/>
      <c r="R296"/>
      <c r="S296">
        <f>ROUND(G296*(P296),3)</f>
        <v>0</v>
      </c>
      <c r="T296"/>
      <c r="U296"/>
      <c r="V296"/>
      <c r="W296"/>
      <c r="Z296" s="1">
        <f>0.058844*POWER(I296,0.952797)</f>
        <v>0</v>
      </c>
    </row>
    <row r="297" spans="1:26" x14ac:dyDescent="0.25">
      <c r="A297"/>
      <c r="B297"/>
      <c r="C297">
        <v>767</v>
      </c>
      <c r="D297" s="2" t="s">
        <v>100</v>
      </c>
      <c r="E297" s="2"/>
      <c r="F297"/>
      <c r="G297"/>
      <c r="H297"/>
      <c r="I297">
        <f>ROUND((SUM(I293:I296))/1,2)</f>
        <v>0</v>
      </c>
      <c r="J297"/>
      <c r="K297"/>
      <c r="L297">
        <f>ROUND((SUM(L293:L296))/1,2)</f>
        <v>0</v>
      </c>
      <c r="M297">
        <f>ROUND((SUM(M293:M296))/1,2)</f>
        <v>0</v>
      </c>
      <c r="N297"/>
      <c r="O297"/>
      <c r="P297"/>
      <c r="Q297"/>
      <c r="R297"/>
      <c r="S297">
        <f>ROUND((SUM(S293:S296))/1,2)</f>
        <v>0</v>
      </c>
      <c r="T297"/>
      <c r="U297"/>
      <c r="V297">
        <f>ROUND((SUM(V293:V296))/1,2)</f>
        <v>0</v>
      </c>
      <c r="W297"/>
      <c r="X297"/>
      <c r="Y297"/>
      <c r="Z297"/>
    </row>
    <row r="298" spans="1:26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</row>
    <row r="299" spans="1:26" x14ac:dyDescent="0.25">
      <c r="A299"/>
      <c r="B299"/>
      <c r="C299">
        <v>783</v>
      </c>
      <c r="D299" s="2" t="s">
        <v>104</v>
      </c>
      <c r="E299" s="2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</row>
    <row r="300" spans="1:26" ht="24.95" customHeight="1" x14ac:dyDescent="0.25">
      <c r="A300"/>
      <c r="B300"/>
      <c r="C300" t="s">
        <v>743</v>
      </c>
      <c r="D300" s="2" t="s">
        <v>744</v>
      </c>
      <c r="E300" s="2"/>
      <c r="F300" t="s">
        <v>215</v>
      </c>
      <c r="G300">
        <v>175</v>
      </c>
      <c r="H300">
        <v>0</v>
      </c>
      <c r="I300">
        <f>ROUND(G300*(H300),2)</f>
        <v>0</v>
      </c>
      <c r="J300">
        <f>ROUND(G300*(N300),2)</f>
        <v>0</v>
      </c>
      <c r="K300">
        <f>ROUND(G300*(O300),2)</f>
        <v>0</v>
      </c>
      <c r="L300">
        <f>ROUND(G300*(H300),2)</f>
        <v>0</v>
      </c>
      <c r="M300"/>
      <c r="N300">
        <v>0</v>
      </c>
      <c r="O300"/>
      <c r="P300">
        <v>6.9999999999999994E-5</v>
      </c>
      <c r="Q300"/>
      <c r="R300">
        <v>6.9999999999999994E-5</v>
      </c>
      <c r="S300">
        <f>ROUND(G300*(P300),3)</f>
        <v>1.2E-2</v>
      </c>
      <c r="T300"/>
      <c r="U300"/>
      <c r="V300"/>
      <c r="W300"/>
      <c r="Z300" s="1">
        <f>0.058844*POWER(I300,0.952797)</f>
        <v>0</v>
      </c>
    </row>
    <row r="301" spans="1:26" ht="24.95" customHeight="1" x14ac:dyDescent="0.25">
      <c r="A301"/>
      <c r="B301"/>
      <c r="C301" t="s">
        <v>745</v>
      </c>
      <c r="D301" s="2" t="s">
        <v>746</v>
      </c>
      <c r="E301" s="2"/>
      <c r="F301" t="s">
        <v>747</v>
      </c>
      <c r="G301">
        <v>5</v>
      </c>
      <c r="H301">
        <v>0</v>
      </c>
      <c r="I301">
        <f>ROUND(G301*(H301),2)</f>
        <v>0</v>
      </c>
      <c r="J301">
        <f>ROUND(G301*(N301),2)</f>
        <v>0</v>
      </c>
      <c r="K301">
        <f>ROUND(G301*(O301),2)</f>
        <v>0</v>
      </c>
      <c r="L301">
        <f>ROUND(G301*(H301),2)</f>
        <v>0</v>
      </c>
      <c r="M301"/>
      <c r="N301">
        <v>0</v>
      </c>
      <c r="O301"/>
      <c r="P301"/>
      <c r="Q301"/>
      <c r="R301"/>
      <c r="S301">
        <f>ROUND(G301*(P301),3)</f>
        <v>0</v>
      </c>
      <c r="T301"/>
      <c r="U301"/>
      <c r="V301"/>
      <c r="W301"/>
      <c r="Z301" s="1">
        <f>0.058844*POWER(I301,0.952797)</f>
        <v>0</v>
      </c>
    </row>
    <row r="302" spans="1:26" ht="24.95" customHeight="1" x14ac:dyDescent="0.25">
      <c r="A302"/>
      <c r="B302"/>
      <c r="C302" t="s">
        <v>748</v>
      </c>
      <c r="D302" s="2" t="s">
        <v>749</v>
      </c>
      <c r="E302" s="2"/>
      <c r="F302" t="s">
        <v>747</v>
      </c>
      <c r="G302">
        <v>1</v>
      </c>
      <c r="H302">
        <v>0</v>
      </c>
      <c r="I302">
        <f>ROUND(G302*(H302),2)</f>
        <v>0</v>
      </c>
      <c r="J302">
        <f>ROUND(G302*(N302),2)</f>
        <v>0</v>
      </c>
      <c r="K302">
        <f>ROUND(G302*(O302),2)</f>
        <v>0</v>
      </c>
      <c r="L302">
        <f>ROUND(G302*(H302),2)</f>
        <v>0</v>
      </c>
      <c r="M302"/>
      <c r="N302">
        <v>0</v>
      </c>
      <c r="O302"/>
      <c r="P302"/>
      <c r="Q302"/>
      <c r="R302"/>
      <c r="S302">
        <f>ROUND(G302*(P302),3)</f>
        <v>0</v>
      </c>
      <c r="T302"/>
      <c r="U302"/>
      <c r="V302"/>
      <c r="W302"/>
      <c r="Z302" s="1">
        <f>0.058844*POWER(I302,0.952797)</f>
        <v>0</v>
      </c>
    </row>
    <row r="303" spans="1:26" ht="24.95" customHeight="1" x14ac:dyDescent="0.25">
      <c r="A303"/>
      <c r="B303"/>
      <c r="C303" t="s">
        <v>750</v>
      </c>
      <c r="D303" s="2" t="s">
        <v>751</v>
      </c>
      <c r="E303" s="2"/>
      <c r="F303" t="s">
        <v>747</v>
      </c>
      <c r="G303">
        <v>1</v>
      </c>
      <c r="H303">
        <v>0</v>
      </c>
      <c r="I303">
        <f>ROUND(G303*(H303),2)</f>
        <v>0</v>
      </c>
      <c r="J303">
        <f>ROUND(G303*(N303),2)</f>
        <v>0</v>
      </c>
      <c r="K303">
        <f>ROUND(G303*(O303),2)</f>
        <v>0</v>
      </c>
      <c r="L303">
        <f>ROUND(G303*(H303),2)</f>
        <v>0</v>
      </c>
      <c r="M303"/>
      <c r="N303">
        <v>0</v>
      </c>
      <c r="O303"/>
      <c r="P303"/>
      <c r="Q303"/>
      <c r="R303"/>
      <c r="S303">
        <f>ROUND(G303*(P303),3)</f>
        <v>0</v>
      </c>
      <c r="T303"/>
      <c r="U303"/>
      <c r="V303"/>
      <c r="W303"/>
      <c r="Z303" s="1">
        <f>0.058844*POWER(I303,0.952797)</f>
        <v>0</v>
      </c>
    </row>
    <row r="304" spans="1:26" ht="24.95" customHeight="1" x14ac:dyDescent="0.25">
      <c r="A304"/>
      <c r="B304"/>
      <c r="C304" t="s">
        <v>752</v>
      </c>
      <c r="D304" s="2" t="s">
        <v>753</v>
      </c>
      <c r="E304" s="2"/>
      <c r="F304" t="s">
        <v>747</v>
      </c>
      <c r="G304">
        <v>1</v>
      </c>
      <c r="H304">
        <v>0</v>
      </c>
      <c r="I304">
        <f>ROUND(G304*(H304),2)</f>
        <v>0</v>
      </c>
      <c r="J304">
        <f>ROUND(G304*(N304),2)</f>
        <v>0</v>
      </c>
      <c r="K304">
        <f>ROUND(G304*(O304),2)</f>
        <v>0</v>
      </c>
      <c r="L304">
        <f>ROUND(G304*(H304),2)</f>
        <v>0</v>
      </c>
      <c r="M304"/>
      <c r="N304">
        <v>0</v>
      </c>
      <c r="O304"/>
      <c r="P304"/>
      <c r="Q304"/>
      <c r="R304"/>
      <c r="S304">
        <f>ROUND(G304*(P304),3)</f>
        <v>0</v>
      </c>
      <c r="T304"/>
      <c r="U304"/>
      <c r="V304"/>
      <c r="W304"/>
      <c r="Z304" s="1">
        <f>0.058844*POWER(I304,0.952797)</f>
        <v>0</v>
      </c>
    </row>
    <row r="305" spans="1:26" x14ac:dyDescent="0.25">
      <c r="A305"/>
      <c r="B305"/>
      <c r="C305">
        <v>783</v>
      </c>
      <c r="D305" s="2" t="s">
        <v>104</v>
      </c>
      <c r="E305" s="2"/>
      <c r="F305"/>
      <c r="G305"/>
      <c r="H305"/>
      <c r="I305">
        <f>ROUND((SUM(I299:I304))/1,2)</f>
        <v>0</v>
      </c>
      <c r="J305"/>
      <c r="K305"/>
      <c r="L305">
        <f>ROUND((SUM(L299:L304))/1,2)</f>
        <v>0</v>
      </c>
      <c r="M305">
        <f>ROUND((SUM(M299:M304))/1,2)</f>
        <v>0</v>
      </c>
      <c r="N305"/>
      <c r="O305"/>
      <c r="P305"/>
      <c r="Q305"/>
      <c r="R305"/>
      <c r="S305">
        <f>ROUND((SUM(S299:S304))/1,2)</f>
        <v>0.01</v>
      </c>
      <c r="T305"/>
      <c r="U305"/>
      <c r="V305">
        <f>ROUND((SUM(V299:V304))/1,2)</f>
        <v>0</v>
      </c>
      <c r="W305"/>
    </row>
    <row r="306" spans="1:26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</row>
    <row r="307" spans="1:26" x14ac:dyDescent="0.25">
      <c r="A307"/>
      <c r="B307"/>
      <c r="C307"/>
      <c r="D307" s="2" t="s">
        <v>93</v>
      </c>
      <c r="E307" s="2"/>
      <c r="F307"/>
      <c r="G307"/>
      <c r="H307"/>
      <c r="I307">
        <f>ROUND((SUM(I120:I306))/2,2)</f>
        <v>0</v>
      </c>
      <c r="J307"/>
      <c r="K307"/>
      <c r="L307">
        <f>ROUND((SUM(L120:L306))/2,2)</f>
        <v>0</v>
      </c>
      <c r="M307">
        <f>ROUND((SUM(M120:M306))/2,2)</f>
        <v>0</v>
      </c>
      <c r="N307"/>
      <c r="O307"/>
      <c r="P307"/>
      <c r="Q307"/>
      <c r="R307"/>
      <c r="S307">
        <f>ROUND((SUM(S120:S306))/2,2)</f>
        <v>0.79</v>
      </c>
      <c r="T307"/>
      <c r="U307"/>
      <c r="V307">
        <f>ROUND((SUM(V120:V306))/2,2)</f>
        <v>0</v>
      </c>
      <c r="W307"/>
    </row>
    <row r="308" spans="1:26" x14ac:dyDescent="0.25">
      <c r="A308"/>
      <c r="B308"/>
      <c r="C308"/>
      <c r="D308" s="2" t="s">
        <v>107</v>
      </c>
      <c r="E308" s="2"/>
      <c r="F308"/>
      <c r="G308"/>
      <c r="H308"/>
      <c r="I308">
        <f>ROUND((SUM(I87:I307))/3,2)</f>
        <v>0</v>
      </c>
      <c r="J308"/>
      <c r="K308">
        <f>ROUND((SUM(K87:K307))/3,2)</f>
        <v>0</v>
      </c>
      <c r="L308">
        <f>ROUND((SUM(L87:L307))/3,2)</f>
        <v>0</v>
      </c>
      <c r="M308">
        <f>ROUND((SUM(M87:M307))/3,2)</f>
        <v>0</v>
      </c>
      <c r="N308"/>
      <c r="O308"/>
      <c r="P308"/>
      <c r="Q308"/>
      <c r="R308"/>
      <c r="S308">
        <f>ROUND((SUM(S87:S307))/3,2)</f>
        <v>0.79</v>
      </c>
      <c r="T308"/>
      <c r="U308"/>
      <c r="V308">
        <f>ROUND((SUM(V87:V307))/3,2)</f>
        <v>0</v>
      </c>
      <c r="W308"/>
      <c r="Z308" s="1">
        <f>(SUM(Z87:Z307))</f>
        <v>0</v>
      </c>
    </row>
  </sheetData>
  <mergeCells count="266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I78:P78"/>
    <mergeCell ref="D87:E87"/>
    <mergeCell ref="D88:E88"/>
    <mergeCell ref="B68:D68"/>
    <mergeCell ref="B69:D69"/>
    <mergeCell ref="B70:D70"/>
    <mergeCell ref="B72:D72"/>
    <mergeCell ref="B76:V76"/>
    <mergeCell ref="H1:I1"/>
    <mergeCell ref="B62:D62"/>
    <mergeCell ref="B63:D63"/>
    <mergeCell ref="B64:D64"/>
    <mergeCell ref="B65:D65"/>
    <mergeCell ref="B66:D66"/>
    <mergeCell ref="B67:D67"/>
    <mergeCell ref="B55:D55"/>
    <mergeCell ref="B56:D56"/>
    <mergeCell ref="B57:D57"/>
    <mergeCell ref="B58:D58"/>
    <mergeCell ref="B60:D60"/>
    <mergeCell ref="B61:D61"/>
    <mergeCell ref="F31:G31"/>
    <mergeCell ref="B54:C54"/>
    <mergeCell ref="B44:V44"/>
    <mergeCell ref="D89:E89"/>
    <mergeCell ref="D90:E90"/>
    <mergeCell ref="D92:E92"/>
    <mergeCell ref="D93:E93"/>
    <mergeCell ref="D94:E94"/>
    <mergeCell ref="D95:E95"/>
    <mergeCell ref="B78:E78"/>
    <mergeCell ref="B79:E79"/>
    <mergeCell ref="B80:E80"/>
    <mergeCell ref="D102:E102"/>
    <mergeCell ref="D103:E103"/>
    <mergeCell ref="D104:E104"/>
    <mergeCell ref="D105:E105"/>
    <mergeCell ref="D106:E106"/>
    <mergeCell ref="D107:E107"/>
    <mergeCell ref="D96:E96"/>
    <mergeCell ref="D97:E97"/>
    <mergeCell ref="D98:E98"/>
    <mergeCell ref="D99:E99"/>
    <mergeCell ref="D100:E100"/>
    <mergeCell ref="D101:E101"/>
    <mergeCell ref="D114:E114"/>
    <mergeCell ref="D115:E115"/>
    <mergeCell ref="D116:E116"/>
    <mergeCell ref="D118:E118"/>
    <mergeCell ref="D120:E120"/>
    <mergeCell ref="D121:E121"/>
    <mergeCell ref="D108:E108"/>
    <mergeCell ref="D109:E109"/>
    <mergeCell ref="D110:E110"/>
    <mergeCell ref="D111:E111"/>
    <mergeCell ref="D112:E112"/>
    <mergeCell ref="D113:E113"/>
    <mergeCell ref="D128:E128"/>
    <mergeCell ref="D129:E129"/>
    <mergeCell ref="D130:E130"/>
    <mergeCell ref="D131:E131"/>
    <mergeCell ref="D132:E132"/>
    <mergeCell ref="D133:E133"/>
    <mergeCell ref="D122:E122"/>
    <mergeCell ref="D123:E123"/>
    <mergeCell ref="D124:E124"/>
    <mergeCell ref="D125:E125"/>
    <mergeCell ref="D126:E126"/>
    <mergeCell ref="D127:E127"/>
    <mergeCell ref="D141:E141"/>
    <mergeCell ref="D142:E142"/>
    <mergeCell ref="D143:E143"/>
    <mergeCell ref="D144:E144"/>
    <mergeCell ref="D145:E145"/>
    <mergeCell ref="D146:E146"/>
    <mergeCell ref="D134:E134"/>
    <mergeCell ref="D135:E135"/>
    <mergeCell ref="D136:E136"/>
    <mergeCell ref="D137:E137"/>
    <mergeCell ref="D139:E139"/>
    <mergeCell ref="D140:E140"/>
    <mergeCell ref="D154:E154"/>
    <mergeCell ref="D155:E155"/>
    <mergeCell ref="D156:E156"/>
    <mergeCell ref="D157:E157"/>
    <mergeCell ref="D158:E158"/>
    <mergeCell ref="D159:E159"/>
    <mergeCell ref="D147:E147"/>
    <mergeCell ref="D148:E148"/>
    <mergeCell ref="D150:E150"/>
    <mergeCell ref="D151:E151"/>
    <mergeCell ref="D152:E152"/>
    <mergeCell ref="D153:E153"/>
    <mergeCell ref="D166:E166"/>
    <mergeCell ref="D168:E168"/>
    <mergeCell ref="D169:E169"/>
    <mergeCell ref="D170:E170"/>
    <mergeCell ref="D171:E171"/>
    <mergeCell ref="D172:E172"/>
    <mergeCell ref="D160:E160"/>
    <mergeCell ref="D161:E161"/>
    <mergeCell ref="D162:E162"/>
    <mergeCell ref="D163:E163"/>
    <mergeCell ref="D164:E164"/>
    <mergeCell ref="D165:E165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D177:E177"/>
    <mergeCell ref="D178:E178"/>
    <mergeCell ref="D192:E192"/>
    <mergeCell ref="D193:E193"/>
    <mergeCell ref="D194:E194"/>
    <mergeCell ref="D195:E195"/>
    <mergeCell ref="D196:E196"/>
    <mergeCell ref="D197:E197"/>
    <mergeCell ref="D185:E185"/>
    <mergeCell ref="D187:E187"/>
    <mergeCell ref="D188:E188"/>
    <mergeCell ref="D189:E189"/>
    <mergeCell ref="D190:E190"/>
    <mergeCell ref="D191:E191"/>
    <mergeCell ref="D204:E204"/>
    <mergeCell ref="D205:E205"/>
    <mergeCell ref="D206:E206"/>
    <mergeCell ref="D207:E207"/>
    <mergeCell ref="D208:E208"/>
    <mergeCell ref="D209:E209"/>
    <mergeCell ref="D198:E198"/>
    <mergeCell ref="D199:E199"/>
    <mergeCell ref="D200:E200"/>
    <mergeCell ref="D201:E201"/>
    <mergeCell ref="D202:E202"/>
    <mergeCell ref="D203:E203"/>
    <mergeCell ref="D216:E216"/>
    <mergeCell ref="D217:E217"/>
    <mergeCell ref="D218:E218"/>
    <mergeCell ref="D219:E219"/>
    <mergeCell ref="D220:E220"/>
    <mergeCell ref="D221:E221"/>
    <mergeCell ref="D210:E210"/>
    <mergeCell ref="D211:E211"/>
    <mergeCell ref="D212:E212"/>
    <mergeCell ref="D213:E213"/>
    <mergeCell ref="D214:E214"/>
    <mergeCell ref="D215:E215"/>
    <mergeCell ref="D228:E228"/>
    <mergeCell ref="D230:E230"/>
    <mergeCell ref="D231:E231"/>
    <mergeCell ref="D232:E232"/>
    <mergeCell ref="D233:E233"/>
    <mergeCell ref="D234:E234"/>
    <mergeCell ref="D222:E222"/>
    <mergeCell ref="D223:E223"/>
    <mergeCell ref="D224:E224"/>
    <mergeCell ref="D225:E225"/>
    <mergeCell ref="D226:E226"/>
    <mergeCell ref="D227:E227"/>
    <mergeCell ref="D241:E241"/>
    <mergeCell ref="D242:E242"/>
    <mergeCell ref="D243:E243"/>
    <mergeCell ref="D244:E244"/>
    <mergeCell ref="D245:E245"/>
    <mergeCell ref="D246:E246"/>
    <mergeCell ref="D235:E235"/>
    <mergeCell ref="D236:E236"/>
    <mergeCell ref="D237:E237"/>
    <mergeCell ref="D238:E238"/>
    <mergeCell ref="D239:E239"/>
    <mergeCell ref="D240:E240"/>
    <mergeCell ref="D253:E253"/>
    <mergeCell ref="D254:E254"/>
    <mergeCell ref="D255:E255"/>
    <mergeCell ref="D256:E256"/>
    <mergeCell ref="D257:E257"/>
    <mergeCell ref="D258:E258"/>
    <mergeCell ref="D247:E247"/>
    <mergeCell ref="D248:E248"/>
    <mergeCell ref="D249:E249"/>
    <mergeCell ref="D250:E250"/>
    <mergeCell ref="D251:E251"/>
    <mergeCell ref="D252:E252"/>
    <mergeCell ref="D265:E265"/>
    <mergeCell ref="D266:E266"/>
    <mergeCell ref="D267:E267"/>
    <mergeCell ref="D268:E268"/>
    <mergeCell ref="D269:E269"/>
    <mergeCell ref="D270:E270"/>
    <mergeCell ref="D259:E259"/>
    <mergeCell ref="D260:E260"/>
    <mergeCell ref="D261:E261"/>
    <mergeCell ref="D262:E262"/>
    <mergeCell ref="D263:E263"/>
    <mergeCell ref="D264:E264"/>
    <mergeCell ref="D278:E278"/>
    <mergeCell ref="D279:E279"/>
    <mergeCell ref="D280:E280"/>
    <mergeCell ref="D281:E281"/>
    <mergeCell ref="D282:E282"/>
    <mergeCell ref="D283:E283"/>
    <mergeCell ref="D271:E271"/>
    <mergeCell ref="D272:E272"/>
    <mergeCell ref="D273:E273"/>
    <mergeCell ref="D275:E275"/>
    <mergeCell ref="D276:E276"/>
    <mergeCell ref="D277:E277"/>
    <mergeCell ref="D290:E290"/>
    <mergeCell ref="D291:E291"/>
    <mergeCell ref="D293:E293"/>
    <mergeCell ref="D294:E294"/>
    <mergeCell ref="D295:E295"/>
    <mergeCell ref="D296:E296"/>
    <mergeCell ref="D284:E284"/>
    <mergeCell ref="D285:E285"/>
    <mergeCell ref="D286:E286"/>
    <mergeCell ref="D287:E287"/>
    <mergeCell ref="D288:E288"/>
    <mergeCell ref="D289:E289"/>
    <mergeCell ref="D304:E304"/>
    <mergeCell ref="D305:E305"/>
    <mergeCell ref="D307:E307"/>
    <mergeCell ref="D308:E308"/>
    <mergeCell ref="D297:E297"/>
    <mergeCell ref="D299:E299"/>
    <mergeCell ref="D300:E300"/>
    <mergeCell ref="D301:E301"/>
    <mergeCell ref="D302:E302"/>
    <mergeCell ref="D303:E303"/>
  </mergeCells>
  <hyperlinks>
    <hyperlink ref="B1:C1" location="A2:A2" tooltip="Klikni na prechod ku Kryciemu listu..." display="Krycí list rozpočtu" xr:uid="{00000000-0004-0000-0200-000000000000}"/>
    <hyperlink ref="E1:F1" location="A54:A54" tooltip="Klikni na prechod ku rekapitulácii..." display="Rekapitulácia rozpočtu" xr:uid="{00000000-0004-0000-0200-000001000000}"/>
    <hyperlink ref="H1:I1" location="B86:B86" tooltip="Klikni na prechod ku Rozpočet..." display="Rozpočet" xr:uid="{00000000-0004-0000-0200-0000020000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ZŠ Medzilaborecká 112020 korekcie / SO01 Ústredné vykurovanie</oddHeader>
    <oddFooter>&amp;RStrana &amp;P z &amp;N    &amp;L&amp;7Spracované systémom Systematic® Kalkulus, tel.: 051 77 10 585</oddFooter>
  </headerFooter>
  <rowBreaks count="2" manualBreakCount="2">
    <brk id="40" max="16383" man="1"/>
    <brk id="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61"/>
  <sheetViews>
    <sheetView workbookViewId="0">
      <pane ySplit="1" topLeftCell="A230" activePane="bottomLeft" state="frozen"/>
      <selection pane="bottomLeft" activeCell="A84" sqref="A84:XFD84"/>
    </sheetView>
  </sheetViews>
  <sheetFormatPr defaultColWidth="0" defaultRowHeight="15" x14ac:dyDescent="0.25"/>
  <cols>
    <col min="1" max="1" width="1.7109375" style="1" customWidth="1"/>
    <col min="2" max="2" width="4.7109375" style="1" customWidth="1"/>
    <col min="3" max="3" width="13.7109375" style="1" customWidth="1"/>
    <col min="4" max="5" width="22.7109375" style="1" customWidth="1"/>
    <col min="6" max="7" width="9.7109375" style="1" customWidth="1"/>
    <col min="8" max="9" width="12.7109375" style="1" customWidth="1"/>
    <col min="10" max="10" width="10.7109375" style="1" hidden="1" customWidth="1"/>
    <col min="11" max="15" width="0" style="1" hidden="1" customWidth="1"/>
    <col min="16" max="16" width="9.7109375" style="1" customWidth="1"/>
    <col min="17" max="18" width="0" style="1" hidden="1" customWidth="1"/>
    <col min="19" max="19" width="7.7109375" style="1" customWidth="1"/>
    <col min="20" max="21" width="0" style="1" hidden="1" customWidth="1"/>
    <col min="22" max="22" width="7.7109375" style="1" customWidth="1"/>
    <col min="23" max="23" width="2.7109375" style="1" customWidth="1"/>
    <col min="24" max="26" width="0" style="1" hidden="1" customWidth="1"/>
    <col min="27" max="27" width="9.140625" style="1" hidden="1" customWidth="1"/>
  </cols>
  <sheetData>
    <row r="1" spans="1:23" ht="35.1" customHeight="1" x14ac:dyDescent="0.25">
      <c r="A1"/>
      <c r="B1" s="2" t="s">
        <v>36</v>
      </c>
      <c r="C1" s="2"/>
      <c r="D1"/>
      <c r="E1" s="2" t="s">
        <v>0</v>
      </c>
      <c r="F1" s="2"/>
      <c r="G1"/>
      <c r="H1" s="2" t="s">
        <v>108</v>
      </c>
      <c r="I1" s="2"/>
      <c r="J1"/>
      <c r="K1"/>
      <c r="L1"/>
      <c r="M1"/>
      <c r="N1"/>
      <c r="O1"/>
      <c r="P1"/>
      <c r="Q1"/>
      <c r="R1"/>
      <c r="S1"/>
      <c r="T1"/>
      <c r="U1"/>
      <c r="V1"/>
      <c r="W1">
        <v>30.126000000000001</v>
      </c>
    </row>
    <row r="2" spans="1:23" ht="35.1" customHeight="1" x14ac:dyDescent="0.25">
      <c r="A2"/>
      <c r="B2" s="2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</row>
    <row r="3" spans="1:23" ht="18" customHeight="1" x14ac:dyDescent="0.25">
      <c r="A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/>
    </row>
    <row r="4" spans="1:23" ht="18" customHeight="1" x14ac:dyDescent="0.25">
      <c r="A4"/>
      <c r="B4" t="s">
        <v>37</v>
      </c>
      <c r="C4"/>
      <c r="D4"/>
      <c r="E4"/>
      <c r="F4" t="s">
        <v>39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8" customHeight="1" x14ac:dyDescent="0.25">
      <c r="A5"/>
      <c r="B5" t="s">
        <v>754</v>
      </c>
      <c r="C5"/>
      <c r="D5"/>
      <c r="E5"/>
      <c r="F5" t="s">
        <v>40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8" customHeight="1" x14ac:dyDescent="0.25">
      <c r="A6"/>
      <c r="B6" t="s">
        <v>41</v>
      </c>
      <c r="C6"/>
      <c r="D6" t="s">
        <v>42</v>
      </c>
      <c r="E6"/>
      <c r="F6" t="s">
        <v>43</v>
      </c>
      <c r="G6" t="s">
        <v>44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20.100000000000001" customHeight="1" x14ac:dyDescent="0.25">
      <c r="A7"/>
      <c r="B7" s="2" t="s">
        <v>45</v>
      </c>
      <c r="C7" s="2"/>
      <c r="D7" s="2"/>
      <c r="E7" s="2"/>
      <c r="F7" s="2"/>
      <c r="G7" s="2"/>
      <c r="H7" s="2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8" customHeight="1" x14ac:dyDescent="0.25">
      <c r="A8"/>
      <c r="B8" t="s">
        <v>48</v>
      </c>
      <c r="C8"/>
      <c r="D8"/>
      <c r="E8"/>
      <c r="F8" t="s">
        <v>49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20.100000000000001" customHeight="1" x14ac:dyDescent="0.25">
      <c r="A9"/>
      <c r="B9" s="2" t="s">
        <v>46</v>
      </c>
      <c r="C9" s="2"/>
      <c r="D9" s="2"/>
      <c r="E9" s="2"/>
      <c r="F9" s="2"/>
      <c r="G9" s="2"/>
      <c r="H9" s="2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8" customHeight="1" x14ac:dyDescent="0.25">
      <c r="A10"/>
      <c r="B10" t="s">
        <v>51</v>
      </c>
      <c r="C10"/>
      <c r="D10"/>
      <c r="E10"/>
      <c r="F10" t="s">
        <v>52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0.100000000000001" customHeight="1" x14ac:dyDescent="0.25">
      <c r="A11"/>
      <c r="B11" s="2" t="s">
        <v>47</v>
      </c>
      <c r="C11" s="2"/>
      <c r="D11" s="2"/>
      <c r="E11" s="2"/>
      <c r="F11" s="2"/>
      <c r="G11" s="2"/>
      <c r="H11" s="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8" customHeight="1" x14ac:dyDescent="0.25">
      <c r="A12"/>
      <c r="B12" t="s">
        <v>50</v>
      </c>
      <c r="C12"/>
      <c r="D12"/>
      <c r="E12"/>
      <c r="F12" t="s">
        <v>49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8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8" customHeight="1" x14ac:dyDescent="0.25">
      <c r="A14"/>
      <c r="B14" t="s">
        <v>6</v>
      </c>
      <c r="C14" t="s">
        <v>74</v>
      </c>
      <c r="D14" t="s">
        <v>75</v>
      </c>
      <c r="E14" t="s">
        <v>76</v>
      </c>
      <c r="F14" s="2" t="s">
        <v>58</v>
      </c>
      <c r="G14" s="2"/>
      <c r="H14" s="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8" customHeight="1" x14ac:dyDescent="0.25">
      <c r="A15"/>
      <c r="B15" t="s">
        <v>53</v>
      </c>
      <c r="C15">
        <f>'SO 7365'!E61</f>
        <v>0</v>
      </c>
      <c r="D15">
        <f>'SO 7365'!F61</f>
        <v>0</v>
      </c>
      <c r="E15">
        <f>'SO 7365'!G61</f>
        <v>0</v>
      </c>
      <c r="F15" s="2" t="s">
        <v>59</v>
      </c>
      <c r="G15" s="2"/>
      <c r="H15" s="2"/>
      <c r="I15"/>
      <c r="J15"/>
      <c r="K15"/>
      <c r="L15"/>
      <c r="M15"/>
      <c r="N15"/>
      <c r="O15"/>
      <c r="P15">
        <v>0</v>
      </c>
      <c r="Q15"/>
      <c r="R15"/>
      <c r="S15"/>
      <c r="T15"/>
      <c r="U15"/>
      <c r="V15"/>
      <c r="W15"/>
    </row>
    <row r="16" spans="1:23" ht="18" customHeight="1" x14ac:dyDescent="0.25">
      <c r="A16"/>
      <c r="B16" t="s">
        <v>54</v>
      </c>
      <c r="C16">
        <f>'SO 7365'!E68</f>
        <v>0</v>
      </c>
      <c r="D16">
        <f>'SO 7365'!F68</f>
        <v>0</v>
      </c>
      <c r="E16">
        <f>'SO 7365'!G68</f>
        <v>0</v>
      </c>
      <c r="F16" s="2" t="s">
        <v>60</v>
      </c>
      <c r="G16" s="2"/>
      <c r="H16" s="2"/>
      <c r="I16"/>
      <c r="J16"/>
      <c r="K16"/>
      <c r="L16"/>
      <c r="M16"/>
      <c r="N16"/>
      <c r="O16"/>
      <c r="P16">
        <f>(SUM(Z85:Z260))</f>
        <v>0</v>
      </c>
      <c r="Q16"/>
      <c r="R16"/>
      <c r="S16"/>
      <c r="T16"/>
      <c r="U16"/>
      <c r="V16"/>
      <c r="W16"/>
    </row>
    <row r="17" spans="1:26" ht="18" customHeight="1" x14ac:dyDescent="0.25">
      <c r="A17"/>
      <c r="B17" t="s">
        <v>55</v>
      </c>
      <c r="C17"/>
      <c r="D17"/>
      <c r="E17"/>
      <c r="F17" s="2" t="s">
        <v>61</v>
      </c>
      <c r="G17" s="2"/>
      <c r="H17" s="2"/>
      <c r="I17"/>
      <c r="J17"/>
      <c r="K17"/>
      <c r="L17"/>
      <c r="M17"/>
      <c r="N17"/>
      <c r="O17"/>
      <c r="P17">
        <v>0</v>
      </c>
      <c r="Q17"/>
      <c r="R17"/>
      <c r="S17"/>
      <c r="T17"/>
      <c r="U17"/>
      <c r="V17"/>
      <c r="W17"/>
    </row>
    <row r="18" spans="1:26" ht="18" customHeight="1" x14ac:dyDescent="0.25">
      <c r="A18"/>
      <c r="B18" t="s">
        <v>56</v>
      </c>
      <c r="C18"/>
      <c r="D18"/>
      <c r="E18"/>
      <c r="F18" s="2"/>
      <c r="G18" s="2"/>
      <c r="H18" s="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6" ht="18" customHeight="1" x14ac:dyDescent="0.25">
      <c r="A19"/>
      <c r="B19" t="s">
        <v>57</v>
      </c>
      <c r="C19"/>
      <c r="D19"/>
      <c r="E19">
        <f>SUM(E15:E18)</f>
        <v>0</v>
      </c>
      <c r="F19" s="2" t="s">
        <v>57</v>
      </c>
      <c r="G19" s="2"/>
      <c r="H19" s="2"/>
      <c r="I19"/>
      <c r="J19"/>
      <c r="K19"/>
      <c r="L19"/>
      <c r="M19"/>
      <c r="N19"/>
      <c r="O19"/>
      <c r="P19">
        <f>SUM(P15:P18)</f>
        <v>0</v>
      </c>
      <c r="Q19"/>
      <c r="R19"/>
      <c r="S19"/>
      <c r="T19"/>
      <c r="U19"/>
      <c r="V19"/>
      <c r="W19"/>
    </row>
    <row r="20" spans="1:26" ht="18" customHeight="1" x14ac:dyDescent="0.25">
      <c r="A20"/>
      <c r="B20" t="s">
        <v>67</v>
      </c>
      <c r="C20"/>
      <c r="D20"/>
      <c r="E20"/>
      <c r="F20" s="2" t="s">
        <v>67</v>
      </c>
      <c r="G20" s="2"/>
      <c r="H20" s="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6" ht="18" customHeight="1" x14ac:dyDescent="0.25">
      <c r="A21"/>
      <c r="B21" t="s">
        <v>68</v>
      </c>
      <c r="C21"/>
      <c r="D21"/>
      <c r="E21">
        <f>((E15*U22*0)+(E16*V22*0)+(E17*W22*0))/100</f>
        <v>0</v>
      </c>
      <c r="F21" s="2" t="s">
        <v>71</v>
      </c>
      <c r="G21" s="2"/>
      <c r="H21" s="2"/>
      <c r="I21"/>
      <c r="J21"/>
      <c r="K21"/>
      <c r="L21"/>
      <c r="M21"/>
      <c r="N21"/>
      <c r="O21"/>
      <c r="P21">
        <f>((E15*X22*0)+(E16*Y22*0)+(E17*Z22*0))/100</f>
        <v>0</v>
      </c>
      <c r="Q21"/>
      <c r="R21"/>
      <c r="S21"/>
      <c r="T21"/>
      <c r="U21"/>
      <c r="V21"/>
      <c r="W21"/>
    </row>
    <row r="22" spans="1:26" ht="18" customHeight="1" x14ac:dyDescent="0.25">
      <c r="A22"/>
      <c r="B22" t="s">
        <v>69</v>
      </c>
      <c r="C22"/>
      <c r="D22"/>
      <c r="E22">
        <f>((E15*U23*0)+(E16*V23*0)+(E17*W23*0))/100</f>
        <v>0</v>
      </c>
      <c r="F22" s="2" t="s">
        <v>72</v>
      </c>
      <c r="G22" s="2"/>
      <c r="H22" s="2"/>
      <c r="I22"/>
      <c r="J22"/>
      <c r="K22"/>
      <c r="L22"/>
      <c r="M22"/>
      <c r="N22"/>
      <c r="O22"/>
      <c r="P22">
        <f>((E15*X23*0)+(E16*Y23*0)+(E17*Z23*0))/100</f>
        <v>0</v>
      </c>
      <c r="Q22"/>
      <c r="R22"/>
      <c r="S22"/>
      <c r="T22"/>
      <c r="U22">
        <v>1</v>
      </c>
      <c r="V22">
        <v>1</v>
      </c>
      <c r="W22">
        <v>1</v>
      </c>
      <c r="X22" s="1">
        <v>1</v>
      </c>
      <c r="Y22" s="1">
        <v>1</v>
      </c>
      <c r="Z22" s="1">
        <v>1</v>
      </c>
    </row>
    <row r="23" spans="1:26" ht="18" customHeight="1" x14ac:dyDescent="0.25">
      <c r="A23"/>
      <c r="B23" t="s">
        <v>70</v>
      </c>
      <c r="C23"/>
      <c r="D23"/>
      <c r="E23">
        <f>((E15*U24*0)+(E16*V24*0)+(E17*W24*0))/100</f>
        <v>0</v>
      </c>
      <c r="F23" s="2" t="s">
        <v>73</v>
      </c>
      <c r="G23" s="2"/>
      <c r="H23" s="2"/>
      <c r="I23"/>
      <c r="J23"/>
      <c r="K23"/>
      <c r="L23"/>
      <c r="M23"/>
      <c r="N23"/>
      <c r="O23"/>
      <c r="P23">
        <f>((E15*X24*0)+(E16*Y24*0)+(E17*Z24*0))/100</f>
        <v>0</v>
      </c>
      <c r="Q23"/>
      <c r="R23"/>
      <c r="S23"/>
      <c r="T23"/>
      <c r="U23">
        <v>1</v>
      </c>
      <c r="V23">
        <v>1</v>
      </c>
      <c r="W23">
        <v>0</v>
      </c>
      <c r="X23" s="1">
        <v>1</v>
      </c>
      <c r="Y23" s="1">
        <v>1</v>
      </c>
      <c r="Z23" s="1">
        <v>1</v>
      </c>
    </row>
    <row r="24" spans="1:26" ht="18" customHeight="1" x14ac:dyDescent="0.25">
      <c r="A24"/>
      <c r="B24"/>
      <c r="C24"/>
      <c r="D24"/>
      <c r="E24"/>
      <c r="F24" s="2"/>
      <c r="G24" s="2"/>
      <c r="H24" s="2"/>
      <c r="I24"/>
      <c r="J24"/>
      <c r="K24"/>
      <c r="L24"/>
      <c r="M24"/>
      <c r="N24"/>
      <c r="O24"/>
      <c r="P24"/>
      <c r="Q24"/>
      <c r="R24"/>
      <c r="S24"/>
      <c r="T24"/>
      <c r="U24">
        <v>1</v>
      </c>
      <c r="V24">
        <v>1</v>
      </c>
      <c r="W24">
        <v>1</v>
      </c>
      <c r="X24" s="1">
        <v>1</v>
      </c>
      <c r="Y24" s="1">
        <v>1</v>
      </c>
      <c r="Z24" s="1">
        <v>0</v>
      </c>
    </row>
    <row r="25" spans="1:26" ht="18" customHeight="1" x14ac:dyDescent="0.25">
      <c r="A25"/>
      <c r="B25"/>
      <c r="C25"/>
      <c r="D25"/>
      <c r="E25"/>
      <c r="F25" s="2" t="s">
        <v>57</v>
      </c>
      <c r="G25" s="2"/>
      <c r="H25" s="2"/>
      <c r="I25"/>
      <c r="J25"/>
      <c r="K25"/>
      <c r="L25"/>
      <c r="M25"/>
      <c r="N25"/>
      <c r="O25"/>
      <c r="P25">
        <f>SUM(E21:E24)+SUM(P21:P24)</f>
        <v>0</v>
      </c>
      <c r="Q25"/>
      <c r="R25"/>
      <c r="S25"/>
      <c r="T25"/>
      <c r="U25"/>
      <c r="V25"/>
      <c r="W25"/>
    </row>
    <row r="26" spans="1:26" ht="18" customHeight="1" x14ac:dyDescent="0.25">
      <c r="A26"/>
      <c r="B26" t="s">
        <v>79</v>
      </c>
      <c r="C26"/>
      <c r="D26"/>
      <c r="E26"/>
      <c r="F26" s="2" t="s">
        <v>62</v>
      </c>
      <c r="G26" s="2"/>
      <c r="H26" s="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6" ht="18" customHeight="1" x14ac:dyDescent="0.25">
      <c r="A27"/>
      <c r="B27"/>
      <c r="C27"/>
      <c r="D27"/>
      <c r="E27"/>
      <c r="F27" s="2" t="s">
        <v>63</v>
      </c>
      <c r="G27" s="2"/>
      <c r="H27" s="2"/>
      <c r="I27"/>
      <c r="J27"/>
      <c r="K27"/>
      <c r="L27"/>
      <c r="M27"/>
      <c r="N27"/>
      <c r="O27"/>
      <c r="P27">
        <f>E19+P19+E25+P25</f>
        <v>0</v>
      </c>
      <c r="Q27"/>
      <c r="R27"/>
      <c r="S27"/>
      <c r="T27"/>
      <c r="U27"/>
      <c r="V27"/>
      <c r="W27"/>
    </row>
    <row r="28" spans="1:26" ht="18" customHeight="1" x14ac:dyDescent="0.25">
      <c r="A28"/>
      <c r="B28"/>
      <c r="C28"/>
      <c r="D28"/>
      <c r="E28"/>
      <c r="F28" s="2" t="s">
        <v>64</v>
      </c>
      <c r="G28" s="2"/>
      <c r="H28">
        <f>P27-SUM('SO 7365'!K85:'SO 7365'!K260)</f>
        <v>0</v>
      </c>
      <c r="I28"/>
      <c r="J28"/>
      <c r="K28"/>
      <c r="L28"/>
      <c r="M28"/>
      <c r="N28"/>
      <c r="O28"/>
      <c r="P28">
        <f>ROUND(((ROUND(H28,2)*20)*1/100),2)</f>
        <v>0</v>
      </c>
      <c r="Q28"/>
      <c r="R28"/>
      <c r="S28"/>
      <c r="T28"/>
      <c r="U28"/>
      <c r="V28"/>
      <c r="W28"/>
    </row>
    <row r="29" spans="1:26" ht="18" customHeight="1" x14ac:dyDescent="0.25">
      <c r="A29"/>
      <c r="B29"/>
      <c r="C29"/>
      <c r="D29"/>
      <c r="E29"/>
      <c r="F29" s="2" t="s">
        <v>65</v>
      </c>
      <c r="G29" s="2"/>
      <c r="H29">
        <f>SUM('SO 7365'!K85:'SO 7365'!K260)</f>
        <v>0</v>
      </c>
      <c r="I29"/>
      <c r="J29"/>
      <c r="K29"/>
      <c r="L29"/>
      <c r="M29"/>
      <c r="N29"/>
      <c r="O29"/>
      <c r="P29">
        <f>ROUND(((ROUND(H29,2)*0)/100),2)</f>
        <v>0</v>
      </c>
      <c r="Q29"/>
      <c r="R29"/>
      <c r="S29"/>
      <c r="T29"/>
      <c r="U29"/>
      <c r="V29"/>
      <c r="W29"/>
    </row>
    <row r="30" spans="1:26" ht="18" customHeight="1" x14ac:dyDescent="0.25">
      <c r="A30"/>
      <c r="B30"/>
      <c r="C30"/>
      <c r="D30"/>
      <c r="E30"/>
      <c r="F30" s="2" t="s">
        <v>66</v>
      </c>
      <c r="G30" s="2"/>
      <c r="H30"/>
      <c r="I30"/>
      <c r="J30"/>
      <c r="K30"/>
      <c r="L30"/>
      <c r="M30"/>
      <c r="N30"/>
      <c r="O30"/>
      <c r="P30">
        <f>SUM(P27:P29)</f>
        <v>0</v>
      </c>
      <c r="Q30"/>
      <c r="R30"/>
      <c r="S30"/>
      <c r="T30"/>
      <c r="U30"/>
      <c r="V30"/>
      <c r="W30"/>
    </row>
    <row r="31" spans="1:26" ht="18" customHeight="1" x14ac:dyDescent="0.25">
      <c r="A31"/>
      <c r="B31"/>
      <c r="C31"/>
      <c r="D31"/>
      <c r="E31"/>
      <c r="F31" s="2"/>
      <c r="G31" s="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6" ht="18" customHeight="1" x14ac:dyDescent="0.25">
      <c r="A32"/>
      <c r="B32" t="s">
        <v>77</v>
      </c>
      <c r="C32"/>
      <c r="D32"/>
      <c r="E32" t="s">
        <v>78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8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8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8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8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35.1" customHeight="1" x14ac:dyDescent="0.25">
      <c r="A44"/>
      <c r="B44" s="2" t="s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/>
    </row>
    <row r="45" spans="1:2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20.100000000000001" customHeight="1" x14ac:dyDescent="0.25">
      <c r="A46"/>
      <c r="B46" s="2" t="s">
        <v>45</v>
      </c>
      <c r="C46" s="2"/>
      <c r="D46" s="2"/>
      <c r="E46" s="2"/>
      <c r="F46" s="2" t="s">
        <v>42</v>
      </c>
      <c r="G46" s="2"/>
      <c r="H46" s="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20.100000000000001" customHeight="1" x14ac:dyDescent="0.25">
      <c r="A47"/>
      <c r="B47" s="2" t="s">
        <v>46</v>
      </c>
      <c r="C47" s="2"/>
      <c r="D47" s="2"/>
      <c r="E47" s="2"/>
      <c r="F47" s="2" t="s">
        <v>40</v>
      </c>
      <c r="G47" s="2"/>
      <c r="H47" s="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20.100000000000001" customHeight="1" x14ac:dyDescent="0.25">
      <c r="A48"/>
      <c r="B48" s="2" t="s">
        <v>47</v>
      </c>
      <c r="C48" s="2"/>
      <c r="D48" s="2"/>
      <c r="E48" s="2"/>
      <c r="F48" s="2" t="s">
        <v>83</v>
      </c>
      <c r="G48" s="2"/>
      <c r="H48" s="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6" ht="30" customHeight="1" x14ac:dyDescent="0.25">
      <c r="A49"/>
      <c r="B49" s="2" t="s">
        <v>1</v>
      </c>
      <c r="C49" s="2"/>
      <c r="D49" s="2"/>
      <c r="E49" s="2"/>
      <c r="F49" s="2"/>
      <c r="G49" s="2"/>
      <c r="H49" s="2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6" x14ac:dyDescent="0.25">
      <c r="A50"/>
      <c r="B50" t="s">
        <v>37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6" x14ac:dyDescent="0.25">
      <c r="A51"/>
      <c r="B51" t="s">
        <v>754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6" x14ac:dyDescent="0.25">
      <c r="A53"/>
      <c r="B53" t="s">
        <v>84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6" x14ac:dyDescent="0.25">
      <c r="A54"/>
      <c r="B54" s="2" t="s">
        <v>80</v>
      </c>
      <c r="C54" s="2"/>
      <c r="D54"/>
      <c r="E54" t="s">
        <v>74</v>
      </c>
      <c r="F54" t="s">
        <v>75</v>
      </c>
      <c r="G54" t="s">
        <v>57</v>
      </c>
      <c r="H54" t="s">
        <v>81</v>
      </c>
      <c r="I54" t="s">
        <v>82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6" x14ac:dyDescent="0.25">
      <c r="A55"/>
      <c r="B55" s="2" t="s">
        <v>85</v>
      </c>
      <c r="C55" s="2"/>
      <c r="D55" s="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 s="2" t="s">
        <v>86</v>
      </c>
      <c r="C56" s="2"/>
      <c r="D56" s="2"/>
      <c r="E56">
        <f>'SO 7365'!L95</f>
        <v>0</v>
      </c>
      <c r="F56">
        <f>'SO 7365'!M95</f>
        <v>0</v>
      </c>
      <c r="G56">
        <f>'SO 7365'!I95</f>
        <v>0</v>
      </c>
      <c r="H56">
        <f>'SO 7365'!S95</f>
        <v>0</v>
      </c>
      <c r="I56">
        <f>'SO 7365'!V95</f>
        <v>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 s="2" t="s">
        <v>89</v>
      </c>
      <c r="C57" s="2"/>
      <c r="D57" s="2"/>
      <c r="E57">
        <f>'SO 7365'!L99</f>
        <v>0</v>
      </c>
      <c r="F57">
        <f>'SO 7365'!M99</f>
        <v>0</v>
      </c>
      <c r="G57">
        <f>'SO 7365'!I99</f>
        <v>0</v>
      </c>
      <c r="H57">
        <f>'SO 7365'!S99</f>
        <v>0</v>
      </c>
      <c r="I57">
        <f>'SO 7365'!V99</f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 s="2" t="s">
        <v>755</v>
      </c>
      <c r="C58" s="2"/>
      <c r="D58" s="2"/>
      <c r="E58">
        <f>'SO 7365'!L119</f>
        <v>0</v>
      </c>
      <c r="F58">
        <f>'SO 7365'!M119</f>
        <v>0</v>
      </c>
      <c r="G58">
        <f>'SO 7365'!I119</f>
        <v>0</v>
      </c>
      <c r="H58">
        <f>'SO 7365'!S119</f>
        <v>0</v>
      </c>
      <c r="I58">
        <f>'SO 7365'!V119</f>
        <v>0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A59"/>
      <c r="B59" s="2" t="s">
        <v>91</v>
      </c>
      <c r="C59" s="2"/>
      <c r="D59" s="2"/>
      <c r="E59">
        <f>'SO 7365'!L124</f>
        <v>0</v>
      </c>
      <c r="F59">
        <f>'SO 7365'!M124</f>
        <v>0</v>
      </c>
      <c r="G59">
        <f>'SO 7365'!I124</f>
        <v>0</v>
      </c>
      <c r="H59">
        <f>'SO 7365'!S124</f>
        <v>0</v>
      </c>
      <c r="I59">
        <f>'SO 7365'!V124</f>
        <v>0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 s="2" t="s">
        <v>92</v>
      </c>
      <c r="C60" s="2"/>
      <c r="D60" s="2"/>
      <c r="E60">
        <f>'SO 7365'!L128</f>
        <v>0</v>
      </c>
      <c r="F60">
        <f>'SO 7365'!M128</f>
        <v>0</v>
      </c>
      <c r="G60">
        <f>'SO 7365'!I128</f>
        <v>0</v>
      </c>
      <c r="H60">
        <f>'SO 7365'!S128</f>
        <v>0</v>
      </c>
      <c r="I60">
        <f>'SO 7365'!V128</f>
        <v>0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/>
      <c r="B61" s="2" t="s">
        <v>85</v>
      </c>
      <c r="C61" s="2"/>
      <c r="D61" s="2"/>
      <c r="E61">
        <f>'SO 7365'!L130</f>
        <v>0</v>
      </c>
      <c r="F61">
        <f>'SO 7365'!M130</f>
        <v>0</v>
      </c>
      <c r="G61">
        <f>'SO 7365'!I130</f>
        <v>0</v>
      </c>
      <c r="H61">
        <f>'SO 7365'!S130</f>
        <v>0</v>
      </c>
      <c r="I61">
        <f>'SO 7365'!V130</f>
        <v>0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V62"/>
      <c r="W62"/>
    </row>
    <row r="63" spans="1:26" x14ac:dyDescent="0.25">
      <c r="A63"/>
      <c r="B63" s="2" t="s">
        <v>93</v>
      </c>
      <c r="C63" s="2"/>
      <c r="D63" s="2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25">
      <c r="A64"/>
      <c r="B64" s="2" t="s">
        <v>96</v>
      </c>
      <c r="C64" s="2"/>
      <c r="D64" s="2"/>
      <c r="E64">
        <f>'SO 7365'!L147</f>
        <v>0</v>
      </c>
      <c r="F64">
        <f>'SO 7365'!M147</f>
        <v>0</v>
      </c>
      <c r="G64">
        <f>'SO 7365'!I147</f>
        <v>0</v>
      </c>
      <c r="H64">
        <f>'SO 7365'!S147</f>
        <v>0</v>
      </c>
      <c r="I64">
        <f>'SO 7365'!V147</f>
        <v>0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/>
      <c r="B65" s="2" t="s">
        <v>756</v>
      </c>
      <c r="C65" s="2"/>
      <c r="D65" s="2"/>
      <c r="E65">
        <f>'SO 7365'!L168</f>
        <v>0</v>
      </c>
      <c r="F65">
        <f>'SO 7365'!M168</f>
        <v>0</v>
      </c>
      <c r="G65">
        <f>'SO 7365'!I168</f>
        <v>0</v>
      </c>
      <c r="H65">
        <f>'SO 7365'!S168</f>
        <v>0</v>
      </c>
      <c r="I65">
        <f>'SO 7365'!V168</f>
        <v>0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 s="2" t="s">
        <v>394</v>
      </c>
      <c r="C66" s="2"/>
      <c r="D66" s="2"/>
      <c r="E66">
        <f>'SO 7365'!L202</f>
        <v>0</v>
      </c>
      <c r="F66">
        <f>'SO 7365'!M202</f>
        <v>0</v>
      </c>
      <c r="G66">
        <f>'SO 7365'!I202</f>
        <v>0</v>
      </c>
      <c r="H66">
        <f>'SO 7365'!S202</f>
        <v>0.01</v>
      </c>
      <c r="I66">
        <f>'SO 7365'!V202</f>
        <v>0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/>
      <c r="B67" s="2" t="s">
        <v>757</v>
      </c>
      <c r="C67" s="2"/>
      <c r="D67" s="2"/>
      <c r="E67">
        <f>'SO 7365'!L258</f>
        <v>0</v>
      </c>
      <c r="F67">
        <f>'SO 7365'!M258</f>
        <v>0</v>
      </c>
      <c r="G67">
        <f>'SO 7365'!I258</f>
        <v>0</v>
      </c>
      <c r="H67">
        <f>'SO 7365'!S258</f>
        <v>0.01</v>
      </c>
      <c r="I67">
        <f>'SO 7365'!V258</f>
        <v>0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/>
      <c r="B68" s="2" t="s">
        <v>93</v>
      </c>
      <c r="C68" s="2"/>
      <c r="D68" s="2"/>
      <c r="E68">
        <f>'SO 7365'!L260</f>
        <v>0</v>
      </c>
      <c r="F68">
        <f>'SO 7365'!M260</f>
        <v>0</v>
      </c>
      <c r="G68">
        <f>'SO 7365'!I260</f>
        <v>0</v>
      </c>
      <c r="H68">
        <f>'SO 7365'!S260</f>
        <v>0.02</v>
      </c>
      <c r="I68">
        <f>'SO 7365'!V260</f>
        <v>0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V69"/>
      <c r="W69"/>
    </row>
    <row r="70" spans="1:26" x14ac:dyDescent="0.25">
      <c r="A70"/>
      <c r="B70" s="2" t="s">
        <v>107</v>
      </c>
      <c r="C70" s="2"/>
      <c r="D70" s="2"/>
      <c r="E70">
        <f>'SO 7365'!L261</f>
        <v>0</v>
      </c>
      <c r="F70">
        <f>'SO 7365'!M261</f>
        <v>0</v>
      </c>
      <c r="G70">
        <f>'SO 7365'!I261</f>
        <v>0</v>
      </c>
      <c r="H70">
        <f>'SO 7365'!S261</f>
        <v>0.02</v>
      </c>
      <c r="I70">
        <f>'SO 7365'!V261</f>
        <v>0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:26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6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6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6" ht="35.1" customHeight="1" x14ac:dyDescent="0.25">
      <c r="A74"/>
      <c r="B74" s="2" t="s">
        <v>108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/>
    </row>
    <row r="75" spans="1:26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6" ht="20.100000000000001" customHeight="1" x14ac:dyDescent="0.25">
      <c r="A76"/>
      <c r="B76" s="2" t="s">
        <v>45</v>
      </c>
      <c r="C76" s="2"/>
      <c r="D76" s="2"/>
      <c r="E76" s="2"/>
      <c r="F76"/>
      <c r="G76"/>
      <c r="H76" t="s">
        <v>42</v>
      </c>
      <c r="I76" s="2"/>
      <c r="J76" s="2"/>
      <c r="K76" s="2"/>
      <c r="L76" s="2"/>
      <c r="M76" s="2"/>
      <c r="N76" s="2"/>
      <c r="O76" s="2"/>
      <c r="P76" s="2"/>
      <c r="Q76"/>
      <c r="R76"/>
      <c r="S76"/>
      <c r="T76"/>
      <c r="U76"/>
      <c r="V76"/>
      <c r="W76"/>
    </row>
    <row r="77" spans="1:26" ht="20.100000000000001" customHeight="1" x14ac:dyDescent="0.25">
      <c r="A77"/>
      <c r="B77" s="2" t="s">
        <v>46</v>
      </c>
      <c r="C77" s="2"/>
      <c r="D77" s="2"/>
      <c r="E77" s="2"/>
      <c r="F77"/>
      <c r="G77"/>
      <c r="H77" t="s">
        <v>119</v>
      </c>
      <c r="I77" t="s">
        <v>120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6" ht="20.100000000000001" customHeight="1" x14ac:dyDescent="0.25">
      <c r="A78"/>
      <c r="B78" s="2" t="s">
        <v>47</v>
      </c>
      <c r="C78" s="2"/>
      <c r="D78" s="2"/>
      <c r="E78" s="2"/>
      <c r="F78"/>
      <c r="G78"/>
      <c r="H78" t="s">
        <v>121</v>
      </c>
      <c r="I78" t="s">
        <v>44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6" ht="20.100000000000001" customHeight="1" x14ac:dyDescent="0.25">
      <c r="A79"/>
      <c r="B79" t="s">
        <v>122</v>
      </c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6" ht="20.100000000000001" customHeight="1" x14ac:dyDescent="0.25">
      <c r="A80"/>
      <c r="B80" t="s">
        <v>37</v>
      </c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6" ht="20.100000000000001" customHeight="1" x14ac:dyDescent="0.25">
      <c r="A81"/>
      <c r="B81" t="s">
        <v>754</v>
      </c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6" ht="20.100000000000001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6" ht="20.100000000000001" customHeight="1" x14ac:dyDescent="0.25">
      <c r="A83"/>
      <c r="B83" t="s">
        <v>84</v>
      </c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6" x14ac:dyDescent="0.25">
      <c r="A84"/>
      <c r="B84" t="s">
        <v>109</v>
      </c>
      <c r="C84" t="s">
        <v>110</v>
      </c>
      <c r="D84" t="s">
        <v>111</v>
      </c>
      <c r="E84"/>
      <c r="F84" t="s">
        <v>112</v>
      </c>
      <c r="G84" t="s">
        <v>113</v>
      </c>
      <c r="H84" t="s">
        <v>114</v>
      </c>
      <c r="I84" t="s">
        <v>115</v>
      </c>
      <c r="J84"/>
      <c r="K84"/>
      <c r="L84"/>
      <c r="M84"/>
      <c r="N84"/>
      <c r="O84"/>
      <c r="P84" t="s">
        <v>116</v>
      </c>
      <c r="Q84"/>
      <c r="R84"/>
      <c r="S84" t="s">
        <v>117</v>
      </c>
      <c r="T84"/>
      <c r="U84"/>
      <c r="V84" t="s">
        <v>118</v>
      </c>
      <c r="W84"/>
    </row>
    <row r="85" spans="1:26" x14ac:dyDescent="0.25">
      <c r="A85"/>
      <c r="B85"/>
      <c r="C85"/>
      <c r="D85" s="2" t="s">
        <v>85</v>
      </c>
      <c r="E85" s="2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26" x14ac:dyDescent="0.25">
      <c r="A86"/>
      <c r="B86"/>
      <c r="C86">
        <v>1</v>
      </c>
      <c r="D86" s="2" t="s">
        <v>86</v>
      </c>
      <c r="E86" s="2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26" ht="24.95" customHeight="1" x14ac:dyDescent="0.25">
      <c r="A87"/>
      <c r="B87"/>
      <c r="C87" t="s">
        <v>758</v>
      </c>
      <c r="D87" s="2" t="s">
        <v>759</v>
      </c>
      <c r="E87" s="2"/>
      <c r="F87" t="s">
        <v>760</v>
      </c>
      <c r="G87">
        <v>4.9000000000000002E-2</v>
      </c>
      <c r="H87">
        <v>0</v>
      </c>
      <c r="I87">
        <f t="shared" ref="I87:I94" si="0">ROUND(G87*(H87),2)</f>
        <v>0</v>
      </c>
      <c r="J87">
        <f t="shared" ref="J87:J94" si="1">ROUND(G87*(N87),2)</f>
        <v>0</v>
      </c>
      <c r="K87">
        <f t="shared" ref="K87:K94" si="2">ROUND(G87*(O87),2)</f>
        <v>0</v>
      </c>
      <c r="L87">
        <f t="shared" ref="L87:L94" si="3">ROUND(G87*(H87),2)</f>
        <v>0</v>
      </c>
      <c r="M87"/>
      <c r="N87">
        <v>0</v>
      </c>
      <c r="O87"/>
      <c r="P87"/>
      <c r="Q87"/>
      <c r="R87"/>
      <c r="S87">
        <f t="shared" ref="S87:S94" si="4">ROUND(G87*(P87),3)</f>
        <v>0</v>
      </c>
      <c r="T87"/>
      <c r="U87"/>
      <c r="V87"/>
      <c r="W87"/>
      <c r="Z87" s="1">
        <f t="shared" ref="Z87:Z94" si="5">0.058844*POWER(I87,0.952797)</f>
        <v>0</v>
      </c>
    </row>
    <row r="88" spans="1:26" ht="24.95" customHeight="1" x14ac:dyDescent="0.25">
      <c r="A88"/>
      <c r="B88"/>
      <c r="C88" t="s">
        <v>761</v>
      </c>
      <c r="D88" s="2" t="s">
        <v>762</v>
      </c>
      <c r="E88" s="2"/>
      <c r="F88" t="s">
        <v>128</v>
      </c>
      <c r="G88">
        <v>1</v>
      </c>
      <c r="H88">
        <v>0</v>
      </c>
      <c r="I88">
        <f t="shared" si="0"/>
        <v>0</v>
      </c>
      <c r="J88">
        <f t="shared" si="1"/>
        <v>0</v>
      </c>
      <c r="K88">
        <f t="shared" si="2"/>
        <v>0</v>
      </c>
      <c r="L88">
        <f t="shared" si="3"/>
        <v>0</v>
      </c>
      <c r="M88"/>
      <c r="N88">
        <v>0</v>
      </c>
      <c r="O88"/>
      <c r="P88"/>
      <c r="Q88"/>
      <c r="R88"/>
      <c r="S88">
        <f t="shared" si="4"/>
        <v>0</v>
      </c>
      <c r="T88"/>
      <c r="U88"/>
      <c r="V88"/>
      <c r="W88"/>
      <c r="Z88" s="1">
        <f t="shared" si="5"/>
        <v>0</v>
      </c>
    </row>
    <row r="89" spans="1:26" ht="24.95" customHeight="1" x14ac:dyDescent="0.25">
      <c r="A89"/>
      <c r="B89"/>
      <c r="C89" t="s">
        <v>763</v>
      </c>
      <c r="D89" s="2" t="s">
        <v>764</v>
      </c>
      <c r="E89" s="2"/>
      <c r="F89" t="s">
        <v>128</v>
      </c>
      <c r="G89">
        <v>33.76</v>
      </c>
      <c r="H89">
        <v>0</v>
      </c>
      <c r="I89">
        <f t="shared" si="0"/>
        <v>0</v>
      </c>
      <c r="J89">
        <f t="shared" si="1"/>
        <v>0</v>
      </c>
      <c r="K89">
        <f t="shared" si="2"/>
        <v>0</v>
      </c>
      <c r="L89">
        <f t="shared" si="3"/>
        <v>0</v>
      </c>
      <c r="M89"/>
      <c r="N89">
        <v>0</v>
      </c>
      <c r="O89"/>
      <c r="P89"/>
      <c r="Q89"/>
      <c r="R89"/>
      <c r="S89">
        <f t="shared" si="4"/>
        <v>0</v>
      </c>
      <c r="T89"/>
      <c r="U89"/>
      <c r="V89"/>
      <c r="W89"/>
      <c r="Z89" s="1">
        <f t="shared" si="5"/>
        <v>0</v>
      </c>
    </row>
    <row r="90" spans="1:26" ht="24.95" customHeight="1" x14ac:dyDescent="0.25">
      <c r="A90"/>
      <c r="B90"/>
      <c r="C90" t="s">
        <v>765</v>
      </c>
      <c r="D90" s="2" t="s">
        <v>766</v>
      </c>
      <c r="E90" s="2"/>
      <c r="F90" t="s">
        <v>128</v>
      </c>
      <c r="G90">
        <v>34.76</v>
      </c>
      <c r="H90">
        <v>0</v>
      </c>
      <c r="I90">
        <f t="shared" si="0"/>
        <v>0</v>
      </c>
      <c r="J90">
        <f t="shared" si="1"/>
        <v>0</v>
      </c>
      <c r="K90">
        <f t="shared" si="2"/>
        <v>0</v>
      </c>
      <c r="L90">
        <f t="shared" si="3"/>
        <v>0</v>
      </c>
      <c r="M90"/>
      <c r="N90">
        <v>0</v>
      </c>
      <c r="O90"/>
      <c r="P90"/>
      <c r="Q90"/>
      <c r="R90"/>
      <c r="S90">
        <f t="shared" si="4"/>
        <v>0</v>
      </c>
      <c r="T90"/>
      <c r="U90"/>
      <c r="V90"/>
      <c r="W90"/>
      <c r="Z90" s="1">
        <f t="shared" si="5"/>
        <v>0</v>
      </c>
    </row>
    <row r="91" spans="1:26" ht="24.95" customHeight="1" x14ac:dyDescent="0.25">
      <c r="A91"/>
      <c r="B91"/>
      <c r="C91" t="s">
        <v>767</v>
      </c>
      <c r="D91" s="2" t="s">
        <v>768</v>
      </c>
      <c r="E91" s="2"/>
      <c r="F91" t="s">
        <v>128</v>
      </c>
      <c r="G91">
        <v>27.937000000000001</v>
      </c>
      <c r="H91">
        <v>0</v>
      </c>
      <c r="I91">
        <f t="shared" si="0"/>
        <v>0</v>
      </c>
      <c r="J91">
        <f t="shared" si="1"/>
        <v>0</v>
      </c>
      <c r="K91">
        <f t="shared" si="2"/>
        <v>0</v>
      </c>
      <c r="L91">
        <f t="shared" si="3"/>
        <v>0</v>
      </c>
      <c r="M91"/>
      <c r="N91">
        <v>0</v>
      </c>
      <c r="O91"/>
      <c r="P91"/>
      <c r="Q91"/>
      <c r="R91"/>
      <c r="S91">
        <f t="shared" si="4"/>
        <v>0</v>
      </c>
      <c r="T91"/>
      <c r="U91"/>
      <c r="V91"/>
      <c r="W91"/>
      <c r="Z91" s="1">
        <f t="shared" si="5"/>
        <v>0</v>
      </c>
    </row>
    <row r="92" spans="1:26" ht="24.95" customHeight="1" x14ac:dyDescent="0.25">
      <c r="A92"/>
      <c r="B92"/>
      <c r="C92" t="s">
        <v>769</v>
      </c>
      <c r="D92" s="2" t="s">
        <v>770</v>
      </c>
      <c r="E92" s="2"/>
      <c r="F92" t="s">
        <v>128</v>
      </c>
      <c r="G92">
        <v>27.937000000000001</v>
      </c>
      <c r="H92">
        <v>0</v>
      </c>
      <c r="I92">
        <f t="shared" si="0"/>
        <v>0</v>
      </c>
      <c r="J92">
        <f t="shared" si="1"/>
        <v>0</v>
      </c>
      <c r="K92">
        <f t="shared" si="2"/>
        <v>0</v>
      </c>
      <c r="L92">
        <f t="shared" si="3"/>
        <v>0</v>
      </c>
      <c r="M92"/>
      <c r="N92">
        <v>0</v>
      </c>
      <c r="O92"/>
      <c r="P92"/>
      <c r="Q92"/>
      <c r="R92"/>
      <c r="S92">
        <f t="shared" si="4"/>
        <v>0</v>
      </c>
      <c r="T92"/>
      <c r="U92"/>
      <c r="V92"/>
      <c r="W92"/>
      <c r="Z92" s="1">
        <f t="shared" si="5"/>
        <v>0</v>
      </c>
    </row>
    <row r="93" spans="1:26" ht="24.95" customHeight="1" x14ac:dyDescent="0.25">
      <c r="A93"/>
      <c r="B93"/>
      <c r="C93" t="s">
        <v>771</v>
      </c>
      <c r="D93" s="2" t="s">
        <v>772</v>
      </c>
      <c r="E93" s="2"/>
      <c r="F93" t="s">
        <v>128</v>
      </c>
      <c r="G93">
        <v>12.926</v>
      </c>
      <c r="H93">
        <v>0</v>
      </c>
      <c r="I93">
        <f t="shared" si="0"/>
        <v>0</v>
      </c>
      <c r="J93">
        <f t="shared" si="1"/>
        <v>0</v>
      </c>
      <c r="K93">
        <f t="shared" si="2"/>
        <v>0</v>
      </c>
      <c r="L93">
        <f t="shared" si="3"/>
        <v>0</v>
      </c>
      <c r="M93"/>
      <c r="N93">
        <v>0</v>
      </c>
      <c r="O93"/>
      <c r="P93"/>
      <c r="Q93"/>
      <c r="R93"/>
      <c r="S93">
        <f t="shared" si="4"/>
        <v>0</v>
      </c>
      <c r="T93"/>
      <c r="U93"/>
      <c r="V93"/>
      <c r="W93"/>
      <c r="Z93" s="1">
        <f t="shared" si="5"/>
        <v>0</v>
      </c>
    </row>
    <row r="94" spans="1:26" ht="24.95" customHeight="1" x14ac:dyDescent="0.25">
      <c r="A94"/>
      <c r="B94"/>
      <c r="C94" t="s">
        <v>773</v>
      </c>
      <c r="D94" s="2" t="s">
        <v>774</v>
      </c>
      <c r="E94" s="2"/>
      <c r="F94" t="s">
        <v>128</v>
      </c>
      <c r="G94">
        <v>15.654</v>
      </c>
      <c r="H94">
        <v>0</v>
      </c>
      <c r="I94">
        <f t="shared" si="0"/>
        <v>0</v>
      </c>
      <c r="J94">
        <f t="shared" si="1"/>
        <v>0</v>
      </c>
      <c r="K94">
        <f t="shared" si="2"/>
        <v>0</v>
      </c>
      <c r="L94">
        <f t="shared" si="3"/>
        <v>0</v>
      </c>
      <c r="M94"/>
      <c r="N94">
        <v>0</v>
      </c>
      <c r="O94"/>
      <c r="P94"/>
      <c r="Q94"/>
      <c r="R94"/>
      <c r="S94">
        <f t="shared" si="4"/>
        <v>0</v>
      </c>
      <c r="T94"/>
      <c r="U94"/>
      <c r="V94"/>
      <c r="W94"/>
      <c r="Z94" s="1">
        <f t="shared" si="5"/>
        <v>0</v>
      </c>
    </row>
    <row r="95" spans="1:26" x14ac:dyDescent="0.25">
      <c r="A95"/>
      <c r="B95"/>
      <c r="C95">
        <v>1</v>
      </c>
      <c r="D95" s="2" t="s">
        <v>86</v>
      </c>
      <c r="E95" s="2"/>
      <c r="F95"/>
      <c r="G95"/>
      <c r="H95"/>
      <c r="I95">
        <f>ROUND((SUM(I86:I94))/1,2)</f>
        <v>0</v>
      </c>
      <c r="J95"/>
      <c r="K95"/>
      <c r="L95">
        <f>ROUND((SUM(L86:L94))/1,2)</f>
        <v>0</v>
      </c>
      <c r="M95">
        <f>ROUND((SUM(M86:M94))/1,2)</f>
        <v>0</v>
      </c>
      <c r="N95"/>
      <c r="O95"/>
      <c r="P95"/>
      <c r="Q95"/>
      <c r="R95"/>
      <c r="S95">
        <f>ROUND((SUM(S86:S94))/1,2)</f>
        <v>0</v>
      </c>
      <c r="T95"/>
      <c r="U95"/>
      <c r="V95">
        <f>ROUND((SUM(V86:V94))/1,2)</f>
        <v>0</v>
      </c>
      <c r="W95"/>
      <c r="X95"/>
      <c r="Y95"/>
      <c r="Z95"/>
    </row>
    <row r="96" spans="1:26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spans="1:26" x14ac:dyDescent="0.25">
      <c r="A97"/>
      <c r="B97"/>
      <c r="C97">
        <v>4</v>
      </c>
      <c r="D97" s="2" t="s">
        <v>89</v>
      </c>
      <c r="E97" s="2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1:26" ht="24.95" customHeight="1" x14ac:dyDescent="0.25">
      <c r="A98"/>
      <c r="B98"/>
      <c r="C98" t="s">
        <v>775</v>
      </c>
      <c r="D98" s="2" t="s">
        <v>776</v>
      </c>
      <c r="E98" s="2"/>
      <c r="F98" t="s">
        <v>128</v>
      </c>
      <c r="G98">
        <v>5.82</v>
      </c>
      <c r="H98">
        <v>0</v>
      </c>
      <c r="I98">
        <f>ROUND(G98*(H98),2)</f>
        <v>0</v>
      </c>
      <c r="J98">
        <f>ROUND(G98*(N98),2)</f>
        <v>0</v>
      </c>
      <c r="K98">
        <f>ROUND(G98*(O98),2)</f>
        <v>0</v>
      </c>
      <c r="L98">
        <f>ROUND(G98*(H98),2)</f>
        <v>0</v>
      </c>
      <c r="M98"/>
      <c r="N98">
        <v>0</v>
      </c>
      <c r="O98"/>
      <c r="P98"/>
      <c r="Q98"/>
      <c r="R98"/>
      <c r="S98">
        <f>ROUND(G98*(P98),3)</f>
        <v>0</v>
      </c>
      <c r="T98"/>
      <c r="U98"/>
      <c r="V98"/>
      <c r="W98"/>
      <c r="Z98" s="1">
        <f>0.058844*POWER(I98,0.952797)</f>
        <v>0</v>
      </c>
    </row>
    <row r="99" spans="1:26" x14ac:dyDescent="0.25">
      <c r="A99"/>
      <c r="B99"/>
      <c r="C99">
        <v>4</v>
      </c>
      <c r="D99" s="2" t="s">
        <v>89</v>
      </c>
      <c r="E99" s="2"/>
      <c r="F99"/>
      <c r="G99"/>
      <c r="H99"/>
      <c r="I99">
        <f>ROUND((SUM(I97:I98))/1,2)</f>
        <v>0</v>
      </c>
      <c r="J99"/>
      <c r="K99"/>
      <c r="L99">
        <f>ROUND((SUM(L97:L98))/1,2)</f>
        <v>0</v>
      </c>
      <c r="M99">
        <f>ROUND((SUM(M97:M98))/1,2)</f>
        <v>0</v>
      </c>
      <c r="N99"/>
      <c r="O99"/>
      <c r="P99"/>
      <c r="Q99"/>
      <c r="R99"/>
      <c r="S99">
        <f>ROUND((SUM(S97:S98))/1,2)</f>
        <v>0</v>
      </c>
      <c r="T99"/>
      <c r="U99"/>
      <c r="V99">
        <f>ROUND((SUM(V97:V98))/1,2)</f>
        <v>0</v>
      </c>
      <c r="W99"/>
      <c r="X99"/>
      <c r="Y99"/>
      <c r="Z99"/>
    </row>
    <row r="100" spans="1:26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6" x14ac:dyDescent="0.25">
      <c r="A101"/>
      <c r="B101"/>
      <c r="C101">
        <v>8</v>
      </c>
      <c r="D101" s="2" t="s">
        <v>755</v>
      </c>
      <c r="E101" s="2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1:26" ht="24.95" customHeight="1" x14ac:dyDescent="0.25">
      <c r="A102"/>
      <c r="B102"/>
      <c r="C102" t="s">
        <v>777</v>
      </c>
      <c r="D102" s="2" t="s">
        <v>778</v>
      </c>
      <c r="E102" s="2"/>
      <c r="F102" t="s">
        <v>779</v>
      </c>
      <c r="G102">
        <v>4.9000000000000002E-2</v>
      </c>
      <c r="H102">
        <v>0</v>
      </c>
      <c r="I102">
        <f t="shared" ref="I102:I118" si="6">ROUND(G102*(H102),2)</f>
        <v>0</v>
      </c>
      <c r="J102">
        <f t="shared" ref="J102:J118" si="7">ROUND(G102*(N102),2)</f>
        <v>0</v>
      </c>
      <c r="K102">
        <f t="shared" ref="K102:K118" si="8">ROUND(G102*(O102),2)</f>
        <v>0</v>
      </c>
      <c r="L102">
        <f t="shared" ref="L102:L118" si="9">ROUND(G102*(H102),2)</f>
        <v>0</v>
      </c>
      <c r="M102"/>
      <c r="N102">
        <v>0</v>
      </c>
      <c r="O102"/>
      <c r="P102"/>
      <c r="Q102"/>
      <c r="R102"/>
      <c r="S102">
        <f t="shared" ref="S102:S118" si="10">ROUND(G102*(P102),3)</f>
        <v>0</v>
      </c>
      <c r="T102"/>
      <c r="U102"/>
      <c r="V102"/>
      <c r="W102"/>
      <c r="Z102" s="1">
        <f t="shared" ref="Z102:Z118" si="11">0.058844*POWER(I102,0.952797)</f>
        <v>0</v>
      </c>
    </row>
    <row r="103" spans="1:26" ht="24.95" customHeight="1" x14ac:dyDescent="0.25">
      <c r="A103"/>
      <c r="B103"/>
      <c r="C103" t="s">
        <v>780</v>
      </c>
      <c r="D103" s="2" t="s">
        <v>781</v>
      </c>
      <c r="E103" s="2"/>
      <c r="F103" t="s">
        <v>782</v>
      </c>
      <c r="G103">
        <v>1</v>
      </c>
      <c r="H103">
        <v>0</v>
      </c>
      <c r="I103">
        <f t="shared" si="6"/>
        <v>0</v>
      </c>
      <c r="J103">
        <f t="shared" si="7"/>
        <v>0</v>
      </c>
      <c r="K103">
        <f t="shared" si="8"/>
        <v>0</v>
      </c>
      <c r="L103">
        <f t="shared" si="9"/>
        <v>0</v>
      </c>
      <c r="M103"/>
      <c r="N103">
        <v>0</v>
      </c>
      <c r="O103"/>
      <c r="P103"/>
      <c r="Q103"/>
      <c r="R103"/>
      <c r="S103">
        <f t="shared" si="10"/>
        <v>0</v>
      </c>
      <c r="T103"/>
      <c r="U103"/>
      <c r="V103"/>
      <c r="W103"/>
      <c r="Z103" s="1">
        <f t="shared" si="11"/>
        <v>0</v>
      </c>
    </row>
    <row r="104" spans="1:26" ht="24.95" customHeight="1" x14ac:dyDescent="0.25">
      <c r="A104"/>
      <c r="B104"/>
      <c r="C104" t="s">
        <v>783</v>
      </c>
      <c r="D104" s="2" t="s">
        <v>784</v>
      </c>
      <c r="E104" s="2"/>
      <c r="F104" t="s">
        <v>779</v>
      </c>
      <c r="G104">
        <v>2</v>
      </c>
      <c r="H104">
        <v>0</v>
      </c>
      <c r="I104">
        <f t="shared" si="6"/>
        <v>0</v>
      </c>
      <c r="J104">
        <f t="shared" si="7"/>
        <v>0</v>
      </c>
      <c r="K104">
        <f t="shared" si="8"/>
        <v>0</v>
      </c>
      <c r="L104">
        <f t="shared" si="9"/>
        <v>0</v>
      </c>
      <c r="M104"/>
      <c r="N104">
        <v>0</v>
      </c>
      <c r="O104"/>
      <c r="P104"/>
      <c r="Q104"/>
      <c r="R104"/>
      <c r="S104">
        <f t="shared" si="10"/>
        <v>0</v>
      </c>
      <c r="T104"/>
      <c r="U104"/>
      <c r="V104"/>
      <c r="W104"/>
      <c r="Z104" s="1">
        <f t="shared" si="11"/>
        <v>0</v>
      </c>
    </row>
    <row r="105" spans="1:26" ht="24.95" customHeight="1" x14ac:dyDescent="0.25">
      <c r="A105"/>
      <c r="B105"/>
      <c r="C105" t="s">
        <v>785</v>
      </c>
      <c r="D105" s="2" t="s">
        <v>786</v>
      </c>
      <c r="E105" s="2"/>
      <c r="F105" t="s">
        <v>779</v>
      </c>
      <c r="G105">
        <v>1</v>
      </c>
      <c r="H105">
        <v>0</v>
      </c>
      <c r="I105">
        <f t="shared" si="6"/>
        <v>0</v>
      </c>
      <c r="J105">
        <f t="shared" si="7"/>
        <v>0</v>
      </c>
      <c r="K105">
        <f t="shared" si="8"/>
        <v>0</v>
      </c>
      <c r="L105">
        <f t="shared" si="9"/>
        <v>0</v>
      </c>
      <c r="M105"/>
      <c r="N105">
        <v>0</v>
      </c>
      <c r="O105"/>
      <c r="P105"/>
      <c r="Q105"/>
      <c r="R105"/>
      <c r="S105">
        <f t="shared" si="10"/>
        <v>0</v>
      </c>
      <c r="T105"/>
      <c r="U105"/>
      <c r="V105"/>
      <c r="W105"/>
      <c r="Z105" s="1">
        <f t="shared" si="11"/>
        <v>0</v>
      </c>
    </row>
    <row r="106" spans="1:26" ht="24.95" customHeight="1" x14ac:dyDescent="0.25">
      <c r="A106"/>
      <c r="B106"/>
      <c r="C106" t="s">
        <v>787</v>
      </c>
      <c r="D106" s="2" t="s">
        <v>788</v>
      </c>
      <c r="E106" s="2"/>
      <c r="F106" t="s">
        <v>215</v>
      </c>
      <c r="G106">
        <v>17</v>
      </c>
      <c r="H106">
        <v>0</v>
      </c>
      <c r="I106">
        <f t="shared" si="6"/>
        <v>0</v>
      </c>
      <c r="J106">
        <f t="shared" si="7"/>
        <v>0</v>
      </c>
      <c r="K106">
        <f t="shared" si="8"/>
        <v>0</v>
      </c>
      <c r="L106">
        <f t="shared" si="9"/>
        <v>0</v>
      </c>
      <c r="M106"/>
      <c r="N106">
        <v>0</v>
      </c>
      <c r="O106"/>
      <c r="P106"/>
      <c r="Q106"/>
      <c r="R106"/>
      <c r="S106">
        <f t="shared" si="10"/>
        <v>0</v>
      </c>
      <c r="T106"/>
      <c r="U106"/>
      <c r="V106"/>
      <c r="W106"/>
      <c r="Z106" s="1">
        <f t="shared" si="11"/>
        <v>0</v>
      </c>
    </row>
    <row r="107" spans="1:26" ht="24.95" customHeight="1" x14ac:dyDescent="0.25">
      <c r="A107"/>
      <c r="B107"/>
      <c r="C107" t="s">
        <v>789</v>
      </c>
      <c r="D107" s="2" t="s">
        <v>790</v>
      </c>
      <c r="E107" s="2"/>
      <c r="F107" t="s">
        <v>215</v>
      </c>
      <c r="G107">
        <v>17</v>
      </c>
      <c r="H107">
        <v>0</v>
      </c>
      <c r="I107">
        <f t="shared" si="6"/>
        <v>0</v>
      </c>
      <c r="J107">
        <f t="shared" si="7"/>
        <v>0</v>
      </c>
      <c r="K107">
        <f t="shared" si="8"/>
        <v>0</v>
      </c>
      <c r="L107">
        <f t="shared" si="9"/>
        <v>0</v>
      </c>
      <c r="M107"/>
      <c r="N107">
        <v>0</v>
      </c>
      <c r="O107"/>
      <c r="P107"/>
      <c r="Q107"/>
      <c r="R107"/>
      <c r="S107">
        <f t="shared" si="10"/>
        <v>0</v>
      </c>
      <c r="T107"/>
      <c r="U107"/>
      <c r="V107"/>
      <c r="W107"/>
      <c r="Z107" s="1">
        <f t="shared" si="11"/>
        <v>0</v>
      </c>
    </row>
    <row r="108" spans="1:26" ht="24.95" customHeight="1" x14ac:dyDescent="0.25">
      <c r="A108"/>
      <c r="B108"/>
      <c r="C108" t="s">
        <v>791</v>
      </c>
      <c r="D108" s="2" t="s">
        <v>792</v>
      </c>
      <c r="E108" s="2"/>
      <c r="F108" t="s">
        <v>779</v>
      </c>
      <c r="G108">
        <v>1</v>
      </c>
      <c r="H108">
        <v>0</v>
      </c>
      <c r="I108">
        <f t="shared" si="6"/>
        <v>0</v>
      </c>
      <c r="J108">
        <f t="shared" si="7"/>
        <v>0</v>
      </c>
      <c r="K108">
        <f t="shared" si="8"/>
        <v>0</v>
      </c>
      <c r="L108">
        <f t="shared" si="9"/>
        <v>0</v>
      </c>
      <c r="M108"/>
      <c r="N108">
        <v>0</v>
      </c>
      <c r="O108"/>
      <c r="P108"/>
      <c r="Q108"/>
      <c r="R108"/>
      <c r="S108">
        <f t="shared" si="10"/>
        <v>0</v>
      </c>
      <c r="T108"/>
      <c r="U108"/>
      <c r="V108"/>
      <c r="W108"/>
      <c r="Z108" s="1">
        <f t="shared" si="11"/>
        <v>0</v>
      </c>
    </row>
    <row r="109" spans="1:26" ht="24.95" customHeight="1" x14ac:dyDescent="0.25">
      <c r="A109"/>
      <c r="B109"/>
      <c r="C109" t="s">
        <v>793</v>
      </c>
      <c r="D109" s="2" t="s">
        <v>794</v>
      </c>
      <c r="E109" s="2"/>
      <c r="F109" t="s">
        <v>215</v>
      </c>
      <c r="G109">
        <v>17</v>
      </c>
      <c r="H109">
        <v>0</v>
      </c>
      <c r="I109">
        <f t="shared" si="6"/>
        <v>0</v>
      </c>
      <c r="J109">
        <f t="shared" si="7"/>
        <v>0</v>
      </c>
      <c r="K109">
        <f t="shared" si="8"/>
        <v>0</v>
      </c>
      <c r="L109">
        <f t="shared" si="9"/>
        <v>0</v>
      </c>
      <c r="M109"/>
      <c r="N109">
        <v>0</v>
      </c>
      <c r="O109"/>
      <c r="P109"/>
      <c r="Q109"/>
      <c r="R109"/>
      <c r="S109">
        <f t="shared" si="10"/>
        <v>0</v>
      </c>
      <c r="T109"/>
      <c r="U109"/>
      <c r="V109"/>
      <c r="W109"/>
      <c r="Z109" s="1">
        <f t="shared" si="11"/>
        <v>0</v>
      </c>
    </row>
    <row r="110" spans="1:26" ht="24.95" customHeight="1" x14ac:dyDescent="0.25">
      <c r="A110"/>
      <c r="B110"/>
      <c r="C110" t="s">
        <v>795</v>
      </c>
      <c r="D110" s="2" t="s">
        <v>796</v>
      </c>
      <c r="E110" s="2"/>
      <c r="F110" t="s">
        <v>215</v>
      </c>
      <c r="G110">
        <v>17</v>
      </c>
      <c r="H110">
        <v>0</v>
      </c>
      <c r="I110">
        <f t="shared" si="6"/>
        <v>0</v>
      </c>
      <c r="J110">
        <f t="shared" si="7"/>
        <v>0</v>
      </c>
      <c r="K110">
        <f t="shared" si="8"/>
        <v>0</v>
      </c>
      <c r="L110">
        <f t="shared" si="9"/>
        <v>0</v>
      </c>
      <c r="M110"/>
      <c r="N110">
        <v>0</v>
      </c>
      <c r="O110"/>
      <c r="P110"/>
      <c r="Q110"/>
      <c r="R110"/>
      <c r="S110">
        <f t="shared" si="10"/>
        <v>0</v>
      </c>
      <c r="T110"/>
      <c r="U110"/>
      <c r="V110"/>
      <c r="W110"/>
      <c r="Z110" s="1">
        <f t="shared" si="11"/>
        <v>0</v>
      </c>
    </row>
    <row r="111" spans="1:26" ht="24.95" customHeight="1" x14ac:dyDescent="0.25">
      <c r="A111"/>
      <c r="B111"/>
      <c r="C111" t="s">
        <v>797</v>
      </c>
      <c r="D111" s="2" t="s">
        <v>798</v>
      </c>
      <c r="E111" s="2"/>
      <c r="F111" t="s">
        <v>215</v>
      </c>
      <c r="G111">
        <v>17</v>
      </c>
      <c r="H111">
        <v>0</v>
      </c>
      <c r="I111">
        <f t="shared" si="6"/>
        <v>0</v>
      </c>
      <c r="J111">
        <f t="shared" si="7"/>
        <v>0</v>
      </c>
      <c r="K111">
        <f t="shared" si="8"/>
        <v>0</v>
      </c>
      <c r="L111">
        <f t="shared" si="9"/>
        <v>0</v>
      </c>
      <c r="M111"/>
      <c r="N111">
        <v>0</v>
      </c>
      <c r="O111"/>
      <c r="P111"/>
      <c r="Q111"/>
      <c r="R111"/>
      <c r="S111">
        <f t="shared" si="10"/>
        <v>0</v>
      </c>
      <c r="T111"/>
      <c r="U111"/>
      <c r="V111"/>
      <c r="W111"/>
      <c r="Z111" s="1">
        <f t="shared" si="11"/>
        <v>0</v>
      </c>
    </row>
    <row r="112" spans="1:26" ht="24.95" customHeight="1" x14ac:dyDescent="0.25">
      <c r="A112"/>
      <c r="B112"/>
      <c r="C112" t="s">
        <v>799</v>
      </c>
      <c r="D112" s="2" t="s">
        <v>800</v>
      </c>
      <c r="E112" s="2"/>
      <c r="F112" t="s">
        <v>215</v>
      </c>
      <c r="G112">
        <v>17</v>
      </c>
      <c r="H112">
        <v>0</v>
      </c>
      <c r="I112">
        <f t="shared" si="6"/>
        <v>0</v>
      </c>
      <c r="J112">
        <f t="shared" si="7"/>
        <v>0</v>
      </c>
      <c r="K112">
        <f t="shared" si="8"/>
        <v>0</v>
      </c>
      <c r="L112">
        <f t="shared" si="9"/>
        <v>0</v>
      </c>
      <c r="M112">
        <f>ROUND(G112*(H112),2)</f>
        <v>0</v>
      </c>
      <c r="N112">
        <v>0</v>
      </c>
      <c r="O112"/>
      <c r="P112"/>
      <c r="Q112"/>
      <c r="R112"/>
      <c r="S112">
        <f t="shared" si="10"/>
        <v>0</v>
      </c>
      <c r="T112"/>
      <c r="U112"/>
      <c r="V112"/>
      <c r="W112"/>
      <c r="Z112" s="1">
        <f t="shared" si="11"/>
        <v>0</v>
      </c>
    </row>
    <row r="113" spans="1:26" ht="24.95" customHeight="1" x14ac:dyDescent="0.25">
      <c r="A113"/>
      <c r="B113"/>
      <c r="C113" t="s">
        <v>801</v>
      </c>
      <c r="D113" s="2" t="s">
        <v>802</v>
      </c>
      <c r="E113" s="2"/>
      <c r="F113" t="s">
        <v>215</v>
      </c>
      <c r="G113">
        <v>17.850000000000001</v>
      </c>
      <c r="H113">
        <v>0</v>
      </c>
      <c r="I113">
        <f t="shared" si="6"/>
        <v>0</v>
      </c>
      <c r="J113">
        <f t="shared" si="7"/>
        <v>0</v>
      </c>
      <c r="K113">
        <f t="shared" si="8"/>
        <v>0</v>
      </c>
      <c r="L113">
        <f t="shared" si="9"/>
        <v>0</v>
      </c>
      <c r="M113">
        <f>ROUND(G113*(H113),2)</f>
        <v>0</v>
      </c>
      <c r="N113">
        <v>0</v>
      </c>
      <c r="O113"/>
      <c r="P113"/>
      <c r="Q113"/>
      <c r="R113"/>
      <c r="S113">
        <f t="shared" si="10"/>
        <v>0</v>
      </c>
      <c r="T113"/>
      <c r="U113"/>
      <c r="V113"/>
      <c r="W113"/>
      <c r="Z113" s="1">
        <f t="shared" si="11"/>
        <v>0</v>
      </c>
    </row>
    <row r="114" spans="1:26" ht="24.95" customHeight="1" x14ac:dyDescent="0.25">
      <c r="A114"/>
      <c r="B114"/>
      <c r="C114" t="s">
        <v>803</v>
      </c>
      <c r="D114" s="2" t="s">
        <v>804</v>
      </c>
      <c r="E114" s="2"/>
      <c r="F114" t="s">
        <v>779</v>
      </c>
      <c r="G114">
        <v>2</v>
      </c>
      <c r="H114">
        <v>0</v>
      </c>
      <c r="I114">
        <f t="shared" si="6"/>
        <v>0</v>
      </c>
      <c r="J114">
        <f t="shared" si="7"/>
        <v>0</v>
      </c>
      <c r="K114">
        <f t="shared" si="8"/>
        <v>0</v>
      </c>
      <c r="L114">
        <f t="shared" si="9"/>
        <v>0</v>
      </c>
      <c r="M114">
        <f>ROUND(G114*(H114),2)</f>
        <v>0</v>
      </c>
      <c r="N114">
        <v>0</v>
      </c>
      <c r="O114"/>
      <c r="P114"/>
      <c r="Q114"/>
      <c r="R114"/>
      <c r="S114">
        <f t="shared" si="10"/>
        <v>0</v>
      </c>
      <c r="T114"/>
      <c r="U114"/>
      <c r="V114"/>
      <c r="W114"/>
      <c r="Z114" s="1">
        <f t="shared" si="11"/>
        <v>0</v>
      </c>
    </row>
    <row r="115" spans="1:26" ht="24.95" customHeight="1" x14ac:dyDescent="0.25">
      <c r="A115"/>
      <c r="B115"/>
      <c r="C115" t="s">
        <v>805</v>
      </c>
      <c r="D115" s="2" t="s">
        <v>806</v>
      </c>
      <c r="E115" s="2"/>
      <c r="F115" t="s">
        <v>779</v>
      </c>
      <c r="G115">
        <v>1</v>
      </c>
      <c r="H115">
        <v>0</v>
      </c>
      <c r="I115">
        <f t="shared" si="6"/>
        <v>0</v>
      </c>
      <c r="J115">
        <f t="shared" si="7"/>
        <v>0</v>
      </c>
      <c r="K115">
        <f t="shared" si="8"/>
        <v>0</v>
      </c>
      <c r="L115">
        <f t="shared" si="9"/>
        <v>0</v>
      </c>
      <c r="M115">
        <f>ROUND(G115*(H115),2)</f>
        <v>0</v>
      </c>
      <c r="N115">
        <v>0</v>
      </c>
      <c r="O115"/>
      <c r="P115"/>
      <c r="Q115"/>
      <c r="R115"/>
      <c r="S115">
        <f t="shared" si="10"/>
        <v>0</v>
      </c>
      <c r="T115"/>
      <c r="U115"/>
      <c r="V115"/>
      <c r="W115"/>
      <c r="Z115" s="1">
        <f t="shared" si="11"/>
        <v>0</v>
      </c>
    </row>
    <row r="116" spans="1:26" ht="24.95" customHeight="1" x14ac:dyDescent="0.25">
      <c r="A116"/>
      <c r="B116"/>
      <c r="C116" t="s">
        <v>807</v>
      </c>
      <c r="D116" s="2" t="s">
        <v>808</v>
      </c>
      <c r="E116" s="2"/>
      <c r="F116" t="s">
        <v>779</v>
      </c>
      <c r="G116">
        <v>1</v>
      </c>
      <c r="H116">
        <v>0</v>
      </c>
      <c r="I116">
        <f t="shared" si="6"/>
        <v>0</v>
      </c>
      <c r="J116">
        <f t="shared" si="7"/>
        <v>0</v>
      </c>
      <c r="K116">
        <f t="shared" si="8"/>
        <v>0</v>
      </c>
      <c r="L116">
        <f t="shared" si="9"/>
        <v>0</v>
      </c>
      <c r="M116">
        <f>ROUND(G116*(H116),2)</f>
        <v>0</v>
      </c>
      <c r="N116">
        <v>0</v>
      </c>
      <c r="O116"/>
      <c r="P116"/>
      <c r="Q116"/>
      <c r="R116"/>
      <c r="S116">
        <f t="shared" si="10"/>
        <v>0</v>
      </c>
      <c r="T116"/>
      <c r="U116"/>
      <c r="V116"/>
      <c r="W116"/>
      <c r="Z116" s="1">
        <f t="shared" si="11"/>
        <v>0</v>
      </c>
    </row>
    <row r="117" spans="1:26" ht="24.95" customHeight="1" x14ac:dyDescent="0.25">
      <c r="A117"/>
      <c r="B117"/>
      <c r="C117" t="s">
        <v>809</v>
      </c>
      <c r="D117" s="2" t="s">
        <v>810</v>
      </c>
      <c r="E117" s="2"/>
      <c r="F117" t="s">
        <v>178</v>
      </c>
      <c r="G117">
        <v>1</v>
      </c>
      <c r="H117">
        <v>0</v>
      </c>
      <c r="I117">
        <f t="shared" si="6"/>
        <v>0</v>
      </c>
      <c r="J117">
        <f t="shared" si="7"/>
        <v>0</v>
      </c>
      <c r="K117">
        <f t="shared" si="8"/>
        <v>0</v>
      </c>
      <c r="L117">
        <f t="shared" si="9"/>
        <v>0</v>
      </c>
      <c r="M117"/>
      <c r="N117">
        <v>0</v>
      </c>
      <c r="O117"/>
      <c r="P117"/>
      <c r="Q117"/>
      <c r="R117"/>
      <c r="S117">
        <f t="shared" si="10"/>
        <v>0</v>
      </c>
      <c r="T117"/>
      <c r="U117"/>
      <c r="V117"/>
      <c r="W117"/>
      <c r="Z117" s="1">
        <f t="shared" si="11"/>
        <v>0</v>
      </c>
    </row>
    <row r="118" spans="1:26" ht="24.95" customHeight="1" x14ac:dyDescent="0.25">
      <c r="A118"/>
      <c r="B118"/>
      <c r="C118" t="s">
        <v>811</v>
      </c>
      <c r="D118" s="2" t="s">
        <v>812</v>
      </c>
      <c r="E118" s="2"/>
      <c r="F118" t="s">
        <v>779</v>
      </c>
      <c r="G118">
        <v>1</v>
      </c>
      <c r="H118">
        <v>0</v>
      </c>
      <c r="I118">
        <f t="shared" si="6"/>
        <v>0</v>
      </c>
      <c r="J118">
        <f t="shared" si="7"/>
        <v>0</v>
      </c>
      <c r="K118">
        <f t="shared" si="8"/>
        <v>0</v>
      </c>
      <c r="L118">
        <f t="shared" si="9"/>
        <v>0</v>
      </c>
      <c r="M118"/>
      <c r="N118">
        <v>0</v>
      </c>
      <c r="O118"/>
      <c r="P118"/>
      <c r="Q118"/>
      <c r="R118"/>
      <c r="S118">
        <f t="shared" si="10"/>
        <v>0</v>
      </c>
      <c r="T118"/>
      <c r="U118"/>
      <c r="V118"/>
      <c r="W118"/>
      <c r="Z118" s="1">
        <f t="shared" si="11"/>
        <v>0</v>
      </c>
    </row>
    <row r="119" spans="1:26" x14ac:dyDescent="0.25">
      <c r="A119"/>
      <c r="B119"/>
      <c r="C119">
        <v>8</v>
      </c>
      <c r="D119" s="2" t="s">
        <v>755</v>
      </c>
      <c r="E119" s="2"/>
      <c r="F119"/>
      <c r="G119"/>
      <c r="H119"/>
      <c r="I119">
        <f>ROUND((SUM(I101:I118))/1,2)</f>
        <v>0</v>
      </c>
      <c r="J119"/>
      <c r="K119"/>
      <c r="L119">
        <f>ROUND((SUM(L101:L118))/1,2)</f>
        <v>0</v>
      </c>
      <c r="M119">
        <f>ROUND((SUM(M101:M118))/1,2)</f>
        <v>0</v>
      </c>
      <c r="N119"/>
      <c r="O119"/>
      <c r="P119"/>
      <c r="Q119"/>
      <c r="R119"/>
      <c r="S119">
        <f>ROUND((SUM(S101:S118))/1,2)</f>
        <v>0</v>
      </c>
      <c r="T119"/>
      <c r="U119"/>
      <c r="V119">
        <f>ROUND((SUM(V101:V118))/1,2)</f>
        <v>0</v>
      </c>
      <c r="W119"/>
      <c r="X119"/>
      <c r="Y119"/>
      <c r="Z119"/>
    </row>
    <row r="120" spans="1:26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6" x14ac:dyDescent="0.25">
      <c r="A121"/>
      <c r="B121"/>
      <c r="C121">
        <v>9</v>
      </c>
      <c r="D121" s="2" t="s">
        <v>91</v>
      </c>
      <c r="E121" s="2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</row>
    <row r="122" spans="1:26" ht="24.95" customHeight="1" x14ac:dyDescent="0.25">
      <c r="A122"/>
      <c r="B122"/>
      <c r="C122" t="s">
        <v>813</v>
      </c>
      <c r="D122" s="2" t="s">
        <v>814</v>
      </c>
      <c r="E122" s="2"/>
      <c r="F122" t="s">
        <v>128</v>
      </c>
      <c r="G122">
        <v>27.937000000000001</v>
      </c>
      <c r="H122">
        <v>0</v>
      </c>
      <c r="I122">
        <f>ROUND(G122*(H122),2)</f>
        <v>0</v>
      </c>
      <c r="J122">
        <f>ROUND(G122*(N122),2)</f>
        <v>0</v>
      </c>
      <c r="K122">
        <f>ROUND(G122*(O122),2)</f>
        <v>0</v>
      </c>
      <c r="L122">
        <f>ROUND(G122*(H122),2)</f>
        <v>0</v>
      </c>
      <c r="M122"/>
      <c r="N122">
        <v>0</v>
      </c>
      <c r="O122"/>
      <c r="P122"/>
      <c r="Q122"/>
      <c r="R122"/>
      <c r="S122">
        <f>ROUND(G122*(P122),3)</f>
        <v>0</v>
      </c>
      <c r="T122"/>
      <c r="U122"/>
      <c r="V122"/>
      <c r="W122"/>
      <c r="Z122" s="1">
        <f>0.058844*POWER(I122,0.952797)</f>
        <v>0</v>
      </c>
    </row>
    <row r="123" spans="1:26" ht="24.95" customHeight="1" x14ac:dyDescent="0.25">
      <c r="A123"/>
      <c r="B123"/>
      <c r="C123" t="s">
        <v>815</v>
      </c>
      <c r="D123" s="2" t="s">
        <v>816</v>
      </c>
      <c r="E123" s="2"/>
      <c r="F123" t="s">
        <v>149</v>
      </c>
      <c r="G123">
        <v>39.811</v>
      </c>
      <c r="H123">
        <v>0</v>
      </c>
      <c r="I123">
        <f>ROUND(G123*(H123),2)</f>
        <v>0</v>
      </c>
      <c r="J123">
        <f>ROUND(G123*(N123),2)</f>
        <v>0</v>
      </c>
      <c r="K123">
        <f>ROUND(G123*(O123),2)</f>
        <v>0</v>
      </c>
      <c r="L123">
        <f>ROUND(G123*(H123),2)</f>
        <v>0</v>
      </c>
      <c r="M123">
        <f>ROUND(G123*(H123),2)</f>
        <v>0</v>
      </c>
      <c r="N123">
        <v>0</v>
      </c>
      <c r="O123"/>
      <c r="P123"/>
      <c r="Q123"/>
      <c r="R123"/>
      <c r="S123">
        <f>ROUND(G123*(P123),3)</f>
        <v>0</v>
      </c>
      <c r="T123"/>
      <c r="U123"/>
      <c r="V123"/>
      <c r="W123"/>
      <c r="Z123" s="1">
        <f>0.058844*POWER(I123,0.952797)</f>
        <v>0</v>
      </c>
    </row>
    <row r="124" spans="1:26" x14ac:dyDescent="0.25">
      <c r="A124"/>
      <c r="B124"/>
      <c r="C124">
        <v>9</v>
      </c>
      <c r="D124" s="2" t="s">
        <v>91</v>
      </c>
      <c r="E124" s="2"/>
      <c r="F124"/>
      <c r="G124"/>
      <c r="H124"/>
      <c r="I124">
        <f>ROUND((SUM(I121:I123))/1,2)</f>
        <v>0</v>
      </c>
      <c r="J124"/>
      <c r="K124"/>
      <c r="L124">
        <f>ROUND((SUM(L121:L123))/1,2)</f>
        <v>0</v>
      </c>
      <c r="M124">
        <f>ROUND((SUM(M121:M123))/1,2)</f>
        <v>0</v>
      </c>
      <c r="N124"/>
      <c r="O124"/>
      <c r="P124"/>
      <c r="Q124"/>
      <c r="R124"/>
      <c r="S124">
        <f>ROUND((SUM(S121:S123))/1,2)</f>
        <v>0</v>
      </c>
      <c r="T124"/>
      <c r="U124"/>
      <c r="V124">
        <f>ROUND((SUM(V121:V123))/1,2)</f>
        <v>0</v>
      </c>
      <c r="W124"/>
      <c r="X124"/>
      <c r="Y124"/>
      <c r="Z124"/>
    </row>
    <row r="125" spans="1:26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6" x14ac:dyDescent="0.25">
      <c r="A126"/>
      <c r="B126"/>
      <c r="C126">
        <v>99</v>
      </c>
      <c r="D126" s="2" t="s">
        <v>92</v>
      </c>
      <c r="E126" s="2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</row>
    <row r="127" spans="1:26" ht="24.95" customHeight="1" x14ac:dyDescent="0.25">
      <c r="A127"/>
      <c r="B127"/>
      <c r="C127" t="s">
        <v>817</v>
      </c>
      <c r="D127" s="2" t="s">
        <v>818</v>
      </c>
      <c r="E127" s="2"/>
      <c r="F127" t="s">
        <v>149</v>
      </c>
      <c r="G127">
        <v>99.516999999999996</v>
      </c>
      <c r="H127">
        <v>0</v>
      </c>
      <c r="I127">
        <f>ROUND(G127*(H127),2)</f>
        <v>0</v>
      </c>
      <c r="J127">
        <f>ROUND(G127*(N127),2)</f>
        <v>0</v>
      </c>
      <c r="K127">
        <f>ROUND(G127*(O127),2)</f>
        <v>0</v>
      </c>
      <c r="L127">
        <f>ROUND(G127*(H127),2)</f>
        <v>0</v>
      </c>
      <c r="M127"/>
      <c r="N127">
        <v>0</v>
      </c>
      <c r="O127"/>
      <c r="P127"/>
      <c r="Q127"/>
      <c r="R127"/>
      <c r="S127">
        <f>ROUND(G127*(P127),3)</f>
        <v>0</v>
      </c>
      <c r="T127"/>
      <c r="U127"/>
      <c r="V127"/>
      <c r="W127"/>
      <c r="Z127" s="1">
        <f>0.058844*POWER(I127,0.952797)</f>
        <v>0</v>
      </c>
    </row>
    <row r="128" spans="1:26" x14ac:dyDescent="0.25">
      <c r="A128"/>
      <c r="B128"/>
      <c r="C128">
        <v>99</v>
      </c>
      <c r="D128" s="2" t="s">
        <v>92</v>
      </c>
      <c r="E128" s="2"/>
      <c r="F128"/>
      <c r="G128"/>
      <c r="H128"/>
      <c r="I128">
        <f>ROUND((SUM(I126:I127))/1,2)</f>
        <v>0</v>
      </c>
      <c r="J128"/>
      <c r="K128"/>
      <c r="L128">
        <f>ROUND((SUM(L126:L127))/1,2)</f>
        <v>0</v>
      </c>
      <c r="M128">
        <f>ROUND((SUM(M126:M127))/1,2)</f>
        <v>0</v>
      </c>
      <c r="N128"/>
      <c r="O128"/>
      <c r="P128"/>
      <c r="Q128"/>
      <c r="R128"/>
      <c r="S128">
        <f>ROUND((SUM(S126:S127))/1,2)</f>
        <v>0</v>
      </c>
      <c r="T128"/>
      <c r="U128"/>
      <c r="V128">
        <f>ROUND((SUM(V126:V127))/1,2)</f>
        <v>0</v>
      </c>
      <c r="W128"/>
      <c r="X128"/>
      <c r="Y128"/>
      <c r="Z128"/>
    </row>
    <row r="129" spans="1:26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6" x14ac:dyDescent="0.25">
      <c r="A130"/>
      <c r="B130"/>
      <c r="C130"/>
      <c r="D130" s="2" t="s">
        <v>85</v>
      </c>
      <c r="E130" s="2"/>
      <c r="F130"/>
      <c r="G130"/>
      <c r="H130"/>
      <c r="I130">
        <f>ROUND((SUM(I85:I129))/2,2)</f>
        <v>0</v>
      </c>
      <c r="J130"/>
      <c r="K130"/>
      <c r="L130">
        <f>ROUND((SUM(L85:L129))/2,2)</f>
        <v>0</v>
      </c>
      <c r="M130">
        <f>ROUND((SUM(M85:M129))/2,2)</f>
        <v>0</v>
      </c>
      <c r="N130"/>
      <c r="O130"/>
      <c r="P130"/>
      <c r="Q130"/>
      <c r="R130"/>
      <c r="S130">
        <f>ROUND((SUM(S85:S129))/2,2)</f>
        <v>0</v>
      </c>
      <c r="T130"/>
      <c r="U130"/>
      <c r="V130">
        <f>ROUND((SUM(V85:V129))/2,2)</f>
        <v>0</v>
      </c>
      <c r="W130"/>
    </row>
    <row r="131" spans="1:26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6" x14ac:dyDescent="0.25">
      <c r="A132"/>
      <c r="B132"/>
      <c r="C132"/>
      <c r="D132" s="2" t="s">
        <v>93</v>
      </c>
      <c r="E132" s="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</row>
    <row r="133" spans="1:26" x14ac:dyDescent="0.25">
      <c r="A133"/>
      <c r="B133"/>
      <c r="C133">
        <v>713</v>
      </c>
      <c r="D133" s="2" t="s">
        <v>96</v>
      </c>
      <c r="E133" s="2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</row>
    <row r="134" spans="1:26" ht="24.95" customHeight="1" x14ac:dyDescent="0.25">
      <c r="A134"/>
      <c r="B134"/>
      <c r="C134" t="s">
        <v>819</v>
      </c>
      <c r="D134" s="2" t="s">
        <v>820</v>
      </c>
      <c r="E134" s="2"/>
      <c r="F134" t="s">
        <v>215</v>
      </c>
      <c r="G134">
        <v>13.5</v>
      </c>
      <c r="H134">
        <v>0</v>
      </c>
      <c r="I134">
        <f t="shared" ref="I134:I146" si="12">ROUND(G134*(H134),2)</f>
        <v>0</v>
      </c>
      <c r="J134">
        <f t="shared" ref="J134:J146" si="13">ROUND(G134*(N134),2)</f>
        <v>0</v>
      </c>
      <c r="K134">
        <f t="shared" ref="K134:K146" si="14">ROUND(G134*(O134),2)</f>
        <v>0</v>
      </c>
      <c r="L134">
        <f t="shared" ref="L134:L146" si="15">ROUND(G134*(H134),2)</f>
        <v>0</v>
      </c>
      <c r="M134"/>
      <c r="N134">
        <v>0</v>
      </c>
      <c r="O134"/>
      <c r="P134"/>
      <c r="Q134"/>
      <c r="R134"/>
      <c r="S134">
        <f t="shared" ref="S134:S146" si="16">ROUND(G134*(P134),3)</f>
        <v>0</v>
      </c>
      <c r="T134"/>
      <c r="U134"/>
      <c r="V134"/>
      <c r="W134"/>
      <c r="Z134" s="1">
        <f t="shared" ref="Z134:Z146" si="17">0.058844*POWER(I134,0.952797)</f>
        <v>0</v>
      </c>
    </row>
    <row r="135" spans="1:26" ht="24.95" customHeight="1" x14ac:dyDescent="0.25">
      <c r="A135"/>
      <c r="B135"/>
      <c r="C135" t="s">
        <v>821</v>
      </c>
      <c r="D135" s="2" t="s">
        <v>822</v>
      </c>
      <c r="E135" s="2"/>
      <c r="F135" t="s">
        <v>215</v>
      </c>
      <c r="G135">
        <v>101</v>
      </c>
      <c r="H135">
        <v>0</v>
      </c>
      <c r="I135">
        <f t="shared" si="12"/>
        <v>0</v>
      </c>
      <c r="J135">
        <f t="shared" si="13"/>
        <v>0</v>
      </c>
      <c r="K135">
        <f t="shared" si="14"/>
        <v>0</v>
      </c>
      <c r="L135">
        <f t="shared" si="15"/>
        <v>0</v>
      </c>
      <c r="M135"/>
      <c r="N135">
        <v>0</v>
      </c>
      <c r="O135"/>
      <c r="P135"/>
      <c r="Q135"/>
      <c r="R135"/>
      <c r="S135">
        <f t="shared" si="16"/>
        <v>0</v>
      </c>
      <c r="T135"/>
      <c r="U135"/>
      <c r="V135"/>
      <c r="W135"/>
      <c r="Z135" s="1">
        <f t="shared" si="17"/>
        <v>0</v>
      </c>
    </row>
    <row r="136" spans="1:26" ht="24.95" customHeight="1" x14ac:dyDescent="0.25">
      <c r="A136"/>
      <c r="B136"/>
      <c r="C136" t="s">
        <v>823</v>
      </c>
      <c r="D136" s="2" t="s">
        <v>824</v>
      </c>
      <c r="E136" s="2"/>
      <c r="F136" t="s">
        <v>215</v>
      </c>
      <c r="G136">
        <v>63</v>
      </c>
      <c r="H136">
        <v>0</v>
      </c>
      <c r="I136">
        <f t="shared" si="12"/>
        <v>0</v>
      </c>
      <c r="J136">
        <f t="shared" si="13"/>
        <v>0</v>
      </c>
      <c r="K136">
        <f t="shared" si="14"/>
        <v>0</v>
      </c>
      <c r="L136">
        <f t="shared" si="15"/>
        <v>0</v>
      </c>
      <c r="M136"/>
      <c r="N136">
        <v>0</v>
      </c>
      <c r="O136"/>
      <c r="P136"/>
      <c r="Q136"/>
      <c r="R136"/>
      <c r="S136">
        <f t="shared" si="16"/>
        <v>0</v>
      </c>
      <c r="T136"/>
      <c r="U136"/>
      <c r="V136"/>
      <c r="W136"/>
      <c r="Z136" s="1">
        <f t="shared" si="17"/>
        <v>0</v>
      </c>
    </row>
    <row r="137" spans="1:26" ht="24.95" customHeight="1" x14ac:dyDescent="0.25">
      <c r="A137"/>
      <c r="B137"/>
      <c r="C137" t="s">
        <v>825</v>
      </c>
      <c r="D137" s="2" t="s">
        <v>826</v>
      </c>
      <c r="E137" s="2"/>
      <c r="F137" t="s">
        <v>215</v>
      </c>
      <c r="G137">
        <v>29</v>
      </c>
      <c r="H137">
        <v>0</v>
      </c>
      <c r="I137">
        <f t="shared" si="12"/>
        <v>0</v>
      </c>
      <c r="J137">
        <f t="shared" si="13"/>
        <v>0</v>
      </c>
      <c r="K137">
        <f t="shared" si="14"/>
        <v>0</v>
      </c>
      <c r="L137">
        <f t="shared" si="15"/>
        <v>0</v>
      </c>
      <c r="M137"/>
      <c r="N137">
        <v>0</v>
      </c>
      <c r="O137"/>
      <c r="P137"/>
      <c r="Q137"/>
      <c r="R137"/>
      <c r="S137">
        <f t="shared" si="16"/>
        <v>0</v>
      </c>
      <c r="T137"/>
      <c r="U137"/>
      <c r="V137"/>
      <c r="W137"/>
      <c r="Z137" s="1">
        <f t="shared" si="17"/>
        <v>0</v>
      </c>
    </row>
    <row r="138" spans="1:26" ht="24.95" customHeight="1" x14ac:dyDescent="0.25">
      <c r="A138"/>
      <c r="B138"/>
      <c r="C138" t="s">
        <v>827</v>
      </c>
      <c r="D138" s="2" t="s">
        <v>828</v>
      </c>
      <c r="E138" s="2"/>
      <c r="F138" t="s">
        <v>255</v>
      </c>
      <c r="G138">
        <v>2.9520245784521104</v>
      </c>
      <c r="H138">
        <v>0</v>
      </c>
      <c r="I138">
        <f t="shared" si="12"/>
        <v>0</v>
      </c>
      <c r="J138">
        <f t="shared" si="13"/>
        <v>0</v>
      </c>
      <c r="K138">
        <f t="shared" si="14"/>
        <v>0</v>
      </c>
      <c r="L138">
        <f t="shared" si="15"/>
        <v>0</v>
      </c>
      <c r="M138"/>
      <c r="N138">
        <v>0</v>
      </c>
      <c r="O138"/>
      <c r="P138"/>
      <c r="Q138"/>
      <c r="R138"/>
      <c r="S138">
        <f t="shared" si="16"/>
        <v>0</v>
      </c>
      <c r="T138"/>
      <c r="U138"/>
      <c r="V138"/>
      <c r="W138"/>
      <c r="Z138" s="1">
        <f t="shared" si="17"/>
        <v>0</v>
      </c>
    </row>
    <row r="139" spans="1:26" ht="24.95" customHeight="1" x14ac:dyDescent="0.25">
      <c r="A139"/>
      <c r="B139"/>
      <c r="C139" t="s">
        <v>829</v>
      </c>
      <c r="D139" s="2" t="s">
        <v>830</v>
      </c>
      <c r="E139" s="2"/>
      <c r="F139" t="s">
        <v>215</v>
      </c>
      <c r="G139">
        <v>15.75</v>
      </c>
      <c r="H139">
        <v>0</v>
      </c>
      <c r="I139">
        <f t="shared" si="12"/>
        <v>0</v>
      </c>
      <c r="J139">
        <f t="shared" si="13"/>
        <v>0</v>
      </c>
      <c r="K139">
        <f t="shared" si="14"/>
        <v>0</v>
      </c>
      <c r="L139">
        <f t="shared" si="15"/>
        <v>0</v>
      </c>
      <c r="M139"/>
      <c r="N139">
        <v>0</v>
      </c>
      <c r="O139"/>
      <c r="P139"/>
      <c r="Q139"/>
      <c r="R139"/>
      <c r="S139">
        <f t="shared" si="16"/>
        <v>0</v>
      </c>
      <c r="T139"/>
      <c r="U139"/>
      <c r="V139"/>
      <c r="W139"/>
      <c r="Z139" s="1">
        <f t="shared" si="17"/>
        <v>0</v>
      </c>
    </row>
    <row r="140" spans="1:26" ht="24.95" customHeight="1" x14ac:dyDescent="0.25">
      <c r="A140"/>
      <c r="B140"/>
      <c r="C140" t="s">
        <v>831</v>
      </c>
      <c r="D140" s="2" t="s">
        <v>832</v>
      </c>
      <c r="E140" s="2"/>
      <c r="F140" t="s">
        <v>215</v>
      </c>
      <c r="G140">
        <v>3.6749999999999998</v>
      </c>
      <c r="H140">
        <v>0</v>
      </c>
      <c r="I140">
        <f t="shared" si="12"/>
        <v>0</v>
      </c>
      <c r="J140">
        <f t="shared" si="13"/>
        <v>0</v>
      </c>
      <c r="K140">
        <f t="shared" si="14"/>
        <v>0</v>
      </c>
      <c r="L140">
        <f t="shared" si="15"/>
        <v>0</v>
      </c>
      <c r="M140"/>
      <c r="N140">
        <v>0</v>
      </c>
      <c r="O140"/>
      <c r="P140"/>
      <c r="Q140"/>
      <c r="R140"/>
      <c r="S140">
        <f t="shared" si="16"/>
        <v>0</v>
      </c>
      <c r="T140"/>
      <c r="U140"/>
      <c r="V140"/>
      <c r="W140"/>
      <c r="Z140" s="1">
        <f t="shared" si="17"/>
        <v>0</v>
      </c>
    </row>
    <row r="141" spans="1:26" ht="24.95" customHeight="1" x14ac:dyDescent="0.25">
      <c r="A141"/>
      <c r="B141"/>
      <c r="C141" t="s">
        <v>833</v>
      </c>
      <c r="D141" s="2" t="s">
        <v>834</v>
      </c>
      <c r="E141" s="2"/>
      <c r="F141" t="s">
        <v>215</v>
      </c>
      <c r="G141">
        <v>45.15</v>
      </c>
      <c r="H141">
        <v>0</v>
      </c>
      <c r="I141">
        <f t="shared" si="12"/>
        <v>0</v>
      </c>
      <c r="J141">
        <f t="shared" si="13"/>
        <v>0</v>
      </c>
      <c r="K141">
        <f t="shared" si="14"/>
        <v>0</v>
      </c>
      <c r="L141">
        <f t="shared" si="15"/>
        <v>0</v>
      </c>
      <c r="M141"/>
      <c r="N141">
        <v>0</v>
      </c>
      <c r="O141"/>
      <c r="P141"/>
      <c r="Q141"/>
      <c r="R141"/>
      <c r="S141">
        <f t="shared" si="16"/>
        <v>0</v>
      </c>
      <c r="T141"/>
      <c r="U141"/>
      <c r="V141"/>
      <c r="W141"/>
      <c r="Z141" s="1">
        <f t="shared" si="17"/>
        <v>0</v>
      </c>
    </row>
    <row r="142" spans="1:26" ht="24.95" customHeight="1" x14ac:dyDescent="0.25">
      <c r="A142"/>
      <c r="B142"/>
      <c r="C142" t="s">
        <v>835</v>
      </c>
      <c r="D142" s="2" t="s">
        <v>830</v>
      </c>
      <c r="E142" s="2"/>
      <c r="F142" t="s">
        <v>215</v>
      </c>
      <c r="G142">
        <v>4.7249999999999996</v>
      </c>
      <c r="H142">
        <v>0</v>
      </c>
      <c r="I142">
        <f t="shared" si="12"/>
        <v>0</v>
      </c>
      <c r="J142">
        <f t="shared" si="13"/>
        <v>0</v>
      </c>
      <c r="K142">
        <f t="shared" si="14"/>
        <v>0</v>
      </c>
      <c r="L142">
        <f t="shared" si="15"/>
        <v>0</v>
      </c>
      <c r="M142"/>
      <c r="N142">
        <v>0</v>
      </c>
      <c r="O142"/>
      <c r="P142"/>
      <c r="Q142"/>
      <c r="R142"/>
      <c r="S142">
        <f t="shared" si="16"/>
        <v>0</v>
      </c>
      <c r="T142"/>
      <c r="U142"/>
      <c r="V142"/>
      <c r="W142"/>
      <c r="Z142" s="1">
        <f t="shared" si="17"/>
        <v>0</v>
      </c>
    </row>
    <row r="143" spans="1:26" ht="24.95" customHeight="1" x14ac:dyDescent="0.25">
      <c r="A143"/>
      <c r="B143"/>
      <c r="C143" t="s">
        <v>836</v>
      </c>
      <c r="D143" s="2" t="s">
        <v>837</v>
      </c>
      <c r="E143" s="2"/>
      <c r="F143" t="s">
        <v>215</v>
      </c>
      <c r="G143">
        <v>10.5</v>
      </c>
      <c r="H143">
        <v>0</v>
      </c>
      <c r="I143">
        <f t="shared" si="12"/>
        <v>0</v>
      </c>
      <c r="J143">
        <f t="shared" si="13"/>
        <v>0</v>
      </c>
      <c r="K143">
        <f t="shared" si="14"/>
        <v>0</v>
      </c>
      <c r="L143">
        <f t="shared" si="15"/>
        <v>0</v>
      </c>
      <c r="M143">
        <f>ROUND(G143*(H143),2)</f>
        <v>0</v>
      </c>
      <c r="N143">
        <v>0</v>
      </c>
      <c r="O143"/>
      <c r="P143"/>
      <c r="Q143"/>
      <c r="R143"/>
      <c r="S143">
        <f t="shared" si="16"/>
        <v>0</v>
      </c>
      <c r="T143"/>
      <c r="U143"/>
      <c r="V143"/>
      <c r="W143"/>
      <c r="Z143" s="1">
        <f t="shared" si="17"/>
        <v>0</v>
      </c>
    </row>
    <row r="144" spans="1:26" ht="24.95" customHeight="1" x14ac:dyDescent="0.25">
      <c r="A144"/>
      <c r="B144"/>
      <c r="C144" t="s">
        <v>838</v>
      </c>
      <c r="D144" s="2" t="s">
        <v>839</v>
      </c>
      <c r="E144" s="2"/>
      <c r="F144" t="s">
        <v>215</v>
      </c>
      <c r="G144">
        <v>60.9</v>
      </c>
      <c r="H144">
        <v>0</v>
      </c>
      <c r="I144">
        <f t="shared" si="12"/>
        <v>0</v>
      </c>
      <c r="J144">
        <f t="shared" si="13"/>
        <v>0</v>
      </c>
      <c r="K144">
        <f t="shared" si="14"/>
        <v>0</v>
      </c>
      <c r="L144">
        <f t="shared" si="15"/>
        <v>0</v>
      </c>
      <c r="M144">
        <f>ROUND(G144*(H144),2)</f>
        <v>0</v>
      </c>
      <c r="N144">
        <v>0</v>
      </c>
      <c r="O144"/>
      <c r="P144"/>
      <c r="Q144"/>
      <c r="R144"/>
      <c r="S144">
        <f t="shared" si="16"/>
        <v>0</v>
      </c>
      <c r="T144"/>
      <c r="U144"/>
      <c r="V144"/>
      <c r="W144"/>
      <c r="Z144" s="1">
        <f t="shared" si="17"/>
        <v>0</v>
      </c>
    </row>
    <row r="145" spans="1:26" ht="24.95" customHeight="1" x14ac:dyDescent="0.25">
      <c r="A145"/>
      <c r="B145"/>
      <c r="C145" t="s">
        <v>840</v>
      </c>
      <c r="D145" s="2" t="s">
        <v>841</v>
      </c>
      <c r="E145" s="2"/>
      <c r="F145" t="s">
        <v>215</v>
      </c>
      <c r="G145">
        <v>61.424999999999997</v>
      </c>
      <c r="H145">
        <v>0</v>
      </c>
      <c r="I145">
        <f t="shared" si="12"/>
        <v>0</v>
      </c>
      <c r="J145">
        <f t="shared" si="13"/>
        <v>0</v>
      </c>
      <c r="K145">
        <f t="shared" si="14"/>
        <v>0</v>
      </c>
      <c r="L145">
        <f t="shared" si="15"/>
        <v>0</v>
      </c>
      <c r="M145">
        <f>ROUND(G145*(H145),2)</f>
        <v>0</v>
      </c>
      <c r="N145">
        <v>0</v>
      </c>
      <c r="O145"/>
      <c r="P145"/>
      <c r="Q145"/>
      <c r="R145"/>
      <c r="S145">
        <f t="shared" si="16"/>
        <v>0</v>
      </c>
      <c r="T145"/>
      <c r="U145"/>
      <c r="V145"/>
      <c r="W145"/>
      <c r="Z145" s="1">
        <f t="shared" si="17"/>
        <v>0</v>
      </c>
    </row>
    <row r="146" spans="1:26" ht="24.95" customHeight="1" x14ac:dyDescent="0.25">
      <c r="A146"/>
      <c r="B146"/>
      <c r="C146" t="s">
        <v>842</v>
      </c>
      <c r="D146" s="2" t="s">
        <v>843</v>
      </c>
      <c r="E146" s="2"/>
      <c r="F146" t="s">
        <v>215</v>
      </c>
      <c r="G146">
        <v>14.7</v>
      </c>
      <c r="H146">
        <v>0</v>
      </c>
      <c r="I146">
        <f t="shared" si="12"/>
        <v>0</v>
      </c>
      <c r="J146">
        <f t="shared" si="13"/>
        <v>0</v>
      </c>
      <c r="K146">
        <f t="shared" si="14"/>
        <v>0</v>
      </c>
      <c r="L146">
        <f t="shared" si="15"/>
        <v>0</v>
      </c>
      <c r="M146">
        <f>ROUND(G146*(H146),2)</f>
        <v>0</v>
      </c>
      <c r="N146">
        <v>0</v>
      </c>
      <c r="O146"/>
      <c r="P146"/>
      <c r="Q146"/>
      <c r="R146"/>
      <c r="S146">
        <f t="shared" si="16"/>
        <v>0</v>
      </c>
      <c r="T146"/>
      <c r="U146"/>
      <c r="V146"/>
      <c r="W146"/>
      <c r="Z146" s="1">
        <f t="shared" si="17"/>
        <v>0</v>
      </c>
    </row>
    <row r="147" spans="1:26" x14ac:dyDescent="0.25">
      <c r="A147"/>
      <c r="B147"/>
      <c r="C147">
        <v>713</v>
      </c>
      <c r="D147" s="2" t="s">
        <v>96</v>
      </c>
      <c r="E147" s="2"/>
      <c r="F147"/>
      <c r="G147"/>
      <c r="H147"/>
      <c r="I147">
        <f>ROUND((SUM(I133:I146))/1,2)</f>
        <v>0</v>
      </c>
      <c r="J147"/>
      <c r="K147"/>
      <c r="L147">
        <f>ROUND((SUM(L133:L146))/1,2)</f>
        <v>0</v>
      </c>
      <c r="M147">
        <f>ROUND((SUM(M133:M146))/1,2)</f>
        <v>0</v>
      </c>
      <c r="N147"/>
      <c r="O147"/>
      <c r="P147"/>
      <c r="Q147"/>
      <c r="R147"/>
      <c r="S147">
        <f>ROUND((SUM(S133:S146))/1,2)</f>
        <v>0</v>
      </c>
      <c r="T147"/>
      <c r="U147"/>
      <c r="V147">
        <f>ROUND((SUM(V133:V146))/1,2)</f>
        <v>0</v>
      </c>
      <c r="W147"/>
      <c r="X147"/>
      <c r="Y147"/>
      <c r="Z147"/>
    </row>
    <row r="148" spans="1:26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1:26" x14ac:dyDescent="0.25">
      <c r="A149"/>
      <c r="B149"/>
      <c r="C149">
        <v>721</v>
      </c>
      <c r="D149" s="2" t="s">
        <v>756</v>
      </c>
      <c r="E149" s="2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24.95" customHeight="1" x14ac:dyDescent="0.25">
      <c r="A150"/>
      <c r="B150"/>
      <c r="C150" t="s">
        <v>844</v>
      </c>
      <c r="D150" s="2" t="s">
        <v>845</v>
      </c>
      <c r="E150" s="2"/>
      <c r="F150" t="s">
        <v>782</v>
      </c>
      <c r="G150">
        <v>1</v>
      </c>
      <c r="H150">
        <v>0</v>
      </c>
      <c r="I150">
        <f t="shared" ref="I150:I167" si="18">ROUND(G150*(H150),2)</f>
        <v>0</v>
      </c>
      <c r="J150">
        <f t="shared" ref="J150:J167" si="19">ROUND(G150*(N150),2)</f>
        <v>0</v>
      </c>
      <c r="K150">
        <f t="shared" ref="K150:K167" si="20">ROUND(G150*(O150),2)</f>
        <v>0</v>
      </c>
      <c r="L150">
        <f t="shared" ref="L150:L167" si="21">ROUND(G150*(H150),2)</f>
        <v>0</v>
      </c>
      <c r="M150"/>
      <c r="N150">
        <v>0</v>
      </c>
      <c r="O150"/>
      <c r="P150"/>
      <c r="Q150"/>
      <c r="R150"/>
      <c r="S150">
        <f t="shared" ref="S150:S167" si="22">ROUND(G150*(P150),3)</f>
        <v>0</v>
      </c>
      <c r="T150"/>
      <c r="U150"/>
      <c r="V150"/>
      <c r="W150"/>
      <c r="Z150" s="1">
        <f t="shared" ref="Z150:Z167" si="23">0.058844*POWER(I150,0.952797)</f>
        <v>0</v>
      </c>
    </row>
    <row r="151" spans="1:26" ht="24.95" customHeight="1" x14ac:dyDescent="0.25">
      <c r="A151"/>
      <c r="B151"/>
      <c r="C151" t="s">
        <v>846</v>
      </c>
      <c r="D151" s="2" t="s">
        <v>847</v>
      </c>
      <c r="E151" s="2"/>
      <c r="F151" t="s">
        <v>782</v>
      </c>
      <c r="G151">
        <v>1</v>
      </c>
      <c r="H151">
        <v>0</v>
      </c>
      <c r="I151">
        <f t="shared" si="18"/>
        <v>0</v>
      </c>
      <c r="J151">
        <f t="shared" si="19"/>
        <v>0</v>
      </c>
      <c r="K151">
        <f t="shared" si="20"/>
        <v>0</v>
      </c>
      <c r="L151">
        <f t="shared" si="21"/>
        <v>0</v>
      </c>
      <c r="M151"/>
      <c r="N151">
        <v>0</v>
      </c>
      <c r="O151"/>
      <c r="P151"/>
      <c r="Q151"/>
      <c r="R151"/>
      <c r="S151">
        <f t="shared" si="22"/>
        <v>0</v>
      </c>
      <c r="T151"/>
      <c r="U151"/>
      <c r="V151"/>
      <c r="W151"/>
      <c r="Z151" s="1">
        <f t="shared" si="23"/>
        <v>0</v>
      </c>
    </row>
    <row r="152" spans="1:26" ht="24.95" customHeight="1" x14ac:dyDescent="0.25">
      <c r="A152"/>
      <c r="B152"/>
      <c r="C152" t="s">
        <v>848</v>
      </c>
      <c r="D152" s="2" t="s">
        <v>849</v>
      </c>
      <c r="E152" s="2"/>
      <c r="F152" t="s">
        <v>218</v>
      </c>
      <c r="G152">
        <v>2</v>
      </c>
      <c r="H152">
        <v>0</v>
      </c>
      <c r="I152">
        <f t="shared" si="18"/>
        <v>0</v>
      </c>
      <c r="J152">
        <f t="shared" si="19"/>
        <v>0</v>
      </c>
      <c r="K152">
        <f t="shared" si="20"/>
        <v>0</v>
      </c>
      <c r="L152">
        <f t="shared" si="21"/>
        <v>0</v>
      </c>
      <c r="M152"/>
      <c r="N152">
        <v>0</v>
      </c>
      <c r="O152"/>
      <c r="P152"/>
      <c r="Q152"/>
      <c r="R152"/>
      <c r="S152">
        <f t="shared" si="22"/>
        <v>0</v>
      </c>
      <c r="T152"/>
      <c r="U152"/>
      <c r="V152"/>
      <c r="W152"/>
      <c r="Z152" s="1">
        <f t="shared" si="23"/>
        <v>0</v>
      </c>
    </row>
    <row r="153" spans="1:26" ht="24.95" customHeight="1" x14ac:dyDescent="0.25">
      <c r="A153"/>
      <c r="B153"/>
      <c r="C153" t="s">
        <v>850</v>
      </c>
      <c r="D153" s="2" t="s">
        <v>851</v>
      </c>
      <c r="E153" s="2"/>
      <c r="F153" t="s">
        <v>215</v>
      </c>
      <c r="G153">
        <v>2</v>
      </c>
      <c r="H153">
        <v>0</v>
      </c>
      <c r="I153">
        <f t="shared" si="18"/>
        <v>0</v>
      </c>
      <c r="J153">
        <f t="shared" si="19"/>
        <v>0</v>
      </c>
      <c r="K153">
        <f t="shared" si="20"/>
        <v>0</v>
      </c>
      <c r="L153">
        <f t="shared" si="21"/>
        <v>0</v>
      </c>
      <c r="M153"/>
      <c r="N153">
        <v>0</v>
      </c>
      <c r="O153"/>
      <c r="P153"/>
      <c r="Q153"/>
      <c r="R153"/>
      <c r="S153">
        <f t="shared" si="22"/>
        <v>0</v>
      </c>
      <c r="T153"/>
      <c r="U153"/>
      <c r="V153"/>
      <c r="W153"/>
      <c r="Z153" s="1">
        <f t="shared" si="23"/>
        <v>0</v>
      </c>
    </row>
    <row r="154" spans="1:26" ht="24.95" customHeight="1" x14ac:dyDescent="0.25">
      <c r="A154"/>
      <c r="B154"/>
      <c r="C154" t="s">
        <v>852</v>
      </c>
      <c r="D154" s="2" t="s">
        <v>853</v>
      </c>
      <c r="E154" s="2"/>
      <c r="F154" t="s">
        <v>215</v>
      </c>
      <c r="G154">
        <v>1.5</v>
      </c>
      <c r="H154">
        <v>0</v>
      </c>
      <c r="I154">
        <f t="shared" si="18"/>
        <v>0</v>
      </c>
      <c r="J154">
        <f t="shared" si="19"/>
        <v>0</v>
      </c>
      <c r="K154">
        <f t="shared" si="20"/>
        <v>0</v>
      </c>
      <c r="L154">
        <f t="shared" si="21"/>
        <v>0</v>
      </c>
      <c r="M154"/>
      <c r="N154">
        <v>0</v>
      </c>
      <c r="O154"/>
      <c r="P154"/>
      <c r="Q154"/>
      <c r="R154"/>
      <c r="S154">
        <f t="shared" si="22"/>
        <v>0</v>
      </c>
      <c r="T154"/>
      <c r="U154"/>
      <c r="V154"/>
      <c r="W154"/>
      <c r="Z154" s="1">
        <f t="shared" si="23"/>
        <v>0</v>
      </c>
    </row>
    <row r="155" spans="1:26" ht="24.95" customHeight="1" x14ac:dyDescent="0.25">
      <c r="A155"/>
      <c r="B155"/>
      <c r="C155" t="s">
        <v>854</v>
      </c>
      <c r="D155" s="2" t="s">
        <v>855</v>
      </c>
      <c r="E155" s="2"/>
      <c r="F155" t="s">
        <v>215</v>
      </c>
      <c r="G155">
        <v>5.5</v>
      </c>
      <c r="H155">
        <v>0</v>
      </c>
      <c r="I155">
        <f t="shared" si="18"/>
        <v>0</v>
      </c>
      <c r="J155">
        <f t="shared" si="19"/>
        <v>0</v>
      </c>
      <c r="K155">
        <f t="shared" si="20"/>
        <v>0</v>
      </c>
      <c r="L155">
        <f t="shared" si="21"/>
        <v>0</v>
      </c>
      <c r="M155"/>
      <c r="N155">
        <v>0</v>
      </c>
      <c r="O155"/>
      <c r="P155"/>
      <c r="Q155"/>
      <c r="R155"/>
      <c r="S155">
        <f t="shared" si="22"/>
        <v>0</v>
      </c>
      <c r="T155"/>
      <c r="U155"/>
      <c r="V155"/>
      <c r="W155"/>
      <c r="Z155" s="1">
        <f t="shared" si="23"/>
        <v>0</v>
      </c>
    </row>
    <row r="156" spans="1:26" ht="24.95" customHeight="1" x14ac:dyDescent="0.25">
      <c r="A156"/>
      <c r="B156"/>
      <c r="C156" t="s">
        <v>856</v>
      </c>
      <c r="D156" s="2" t="s">
        <v>857</v>
      </c>
      <c r="E156" s="2"/>
      <c r="F156" t="s">
        <v>215</v>
      </c>
      <c r="G156">
        <v>4.5</v>
      </c>
      <c r="H156">
        <v>0</v>
      </c>
      <c r="I156">
        <f t="shared" si="18"/>
        <v>0</v>
      </c>
      <c r="J156">
        <f t="shared" si="19"/>
        <v>0</v>
      </c>
      <c r="K156">
        <f t="shared" si="20"/>
        <v>0</v>
      </c>
      <c r="L156">
        <f t="shared" si="21"/>
        <v>0</v>
      </c>
      <c r="M156"/>
      <c r="N156">
        <v>0</v>
      </c>
      <c r="O156"/>
      <c r="P156"/>
      <c r="Q156"/>
      <c r="R156"/>
      <c r="S156">
        <f t="shared" si="22"/>
        <v>0</v>
      </c>
      <c r="T156"/>
      <c r="U156"/>
      <c r="V156"/>
      <c r="W156"/>
      <c r="Z156" s="1">
        <f t="shared" si="23"/>
        <v>0</v>
      </c>
    </row>
    <row r="157" spans="1:26" ht="24.95" customHeight="1" x14ac:dyDescent="0.25">
      <c r="A157"/>
      <c r="B157"/>
      <c r="C157" t="s">
        <v>858</v>
      </c>
      <c r="D157" s="2" t="s">
        <v>859</v>
      </c>
      <c r="E157" s="2"/>
      <c r="F157" t="s">
        <v>215</v>
      </c>
      <c r="G157">
        <v>41</v>
      </c>
      <c r="H157">
        <v>0</v>
      </c>
      <c r="I157">
        <f t="shared" si="18"/>
        <v>0</v>
      </c>
      <c r="J157">
        <f t="shared" si="19"/>
        <v>0</v>
      </c>
      <c r="K157">
        <f t="shared" si="20"/>
        <v>0</v>
      </c>
      <c r="L157">
        <f t="shared" si="21"/>
        <v>0</v>
      </c>
      <c r="M157"/>
      <c r="N157">
        <v>0</v>
      </c>
      <c r="O157"/>
      <c r="P157"/>
      <c r="Q157"/>
      <c r="R157"/>
      <c r="S157">
        <f t="shared" si="22"/>
        <v>0</v>
      </c>
      <c r="T157"/>
      <c r="U157"/>
      <c r="V157"/>
      <c r="W157"/>
      <c r="Z157" s="1">
        <f t="shared" si="23"/>
        <v>0</v>
      </c>
    </row>
    <row r="158" spans="1:26" ht="24.95" customHeight="1" x14ac:dyDescent="0.25">
      <c r="A158"/>
      <c r="B158"/>
      <c r="C158" t="s">
        <v>860</v>
      </c>
      <c r="D158" s="2" t="s">
        <v>861</v>
      </c>
      <c r="E158" s="2"/>
      <c r="F158" t="s">
        <v>215</v>
      </c>
      <c r="G158">
        <v>3</v>
      </c>
      <c r="H158">
        <v>0</v>
      </c>
      <c r="I158">
        <f t="shared" si="18"/>
        <v>0</v>
      </c>
      <c r="J158">
        <f t="shared" si="19"/>
        <v>0</v>
      </c>
      <c r="K158">
        <f t="shared" si="20"/>
        <v>0</v>
      </c>
      <c r="L158">
        <f t="shared" si="21"/>
        <v>0</v>
      </c>
      <c r="M158"/>
      <c r="N158">
        <v>0</v>
      </c>
      <c r="O158"/>
      <c r="P158"/>
      <c r="Q158"/>
      <c r="R158"/>
      <c r="S158">
        <f t="shared" si="22"/>
        <v>0</v>
      </c>
      <c r="T158"/>
      <c r="U158"/>
      <c r="V158"/>
      <c r="W158"/>
      <c r="Z158" s="1">
        <f t="shared" si="23"/>
        <v>0</v>
      </c>
    </row>
    <row r="159" spans="1:26" ht="24.95" customHeight="1" x14ac:dyDescent="0.25">
      <c r="A159"/>
      <c r="B159"/>
      <c r="C159" t="s">
        <v>862</v>
      </c>
      <c r="D159" s="2" t="s">
        <v>863</v>
      </c>
      <c r="E159" s="2"/>
      <c r="F159" t="s">
        <v>215</v>
      </c>
      <c r="G159">
        <v>25</v>
      </c>
      <c r="H159">
        <v>0</v>
      </c>
      <c r="I159">
        <f t="shared" si="18"/>
        <v>0</v>
      </c>
      <c r="J159">
        <f t="shared" si="19"/>
        <v>0</v>
      </c>
      <c r="K159">
        <f t="shared" si="20"/>
        <v>0</v>
      </c>
      <c r="L159">
        <f t="shared" si="21"/>
        <v>0</v>
      </c>
      <c r="M159"/>
      <c r="N159">
        <v>0</v>
      </c>
      <c r="O159"/>
      <c r="P159"/>
      <c r="Q159"/>
      <c r="R159"/>
      <c r="S159">
        <f t="shared" si="22"/>
        <v>0</v>
      </c>
      <c r="T159"/>
      <c r="U159"/>
      <c r="V159"/>
      <c r="W159"/>
      <c r="Z159" s="1">
        <f t="shared" si="23"/>
        <v>0</v>
      </c>
    </row>
    <row r="160" spans="1:26" ht="24.95" customHeight="1" x14ac:dyDescent="0.25">
      <c r="A160"/>
      <c r="B160"/>
      <c r="C160" t="s">
        <v>864</v>
      </c>
      <c r="D160" s="2" t="s">
        <v>865</v>
      </c>
      <c r="E160" s="2"/>
      <c r="F160" t="s">
        <v>779</v>
      </c>
      <c r="G160">
        <v>23</v>
      </c>
      <c r="H160">
        <v>0</v>
      </c>
      <c r="I160">
        <f t="shared" si="18"/>
        <v>0</v>
      </c>
      <c r="J160">
        <f t="shared" si="19"/>
        <v>0</v>
      </c>
      <c r="K160">
        <f t="shared" si="20"/>
        <v>0</v>
      </c>
      <c r="L160">
        <f t="shared" si="21"/>
        <v>0</v>
      </c>
      <c r="M160"/>
      <c r="N160">
        <v>0</v>
      </c>
      <c r="O160"/>
      <c r="P160"/>
      <c r="Q160"/>
      <c r="R160"/>
      <c r="S160">
        <f t="shared" si="22"/>
        <v>0</v>
      </c>
      <c r="T160"/>
      <c r="U160"/>
      <c r="V160"/>
      <c r="W160"/>
      <c r="Z160" s="1">
        <f t="shared" si="23"/>
        <v>0</v>
      </c>
    </row>
    <row r="161" spans="1:26" ht="24.95" customHeight="1" x14ac:dyDescent="0.25">
      <c r="A161"/>
      <c r="B161"/>
      <c r="C161" t="s">
        <v>866</v>
      </c>
      <c r="D161" s="2" t="s">
        <v>867</v>
      </c>
      <c r="E161" s="2"/>
      <c r="F161" t="s">
        <v>779</v>
      </c>
      <c r="G161">
        <v>8</v>
      </c>
      <c r="H161">
        <v>0</v>
      </c>
      <c r="I161">
        <f t="shared" si="18"/>
        <v>0</v>
      </c>
      <c r="J161">
        <f t="shared" si="19"/>
        <v>0</v>
      </c>
      <c r="K161">
        <f t="shared" si="20"/>
        <v>0</v>
      </c>
      <c r="L161">
        <f t="shared" si="21"/>
        <v>0</v>
      </c>
      <c r="M161"/>
      <c r="N161">
        <v>0</v>
      </c>
      <c r="O161"/>
      <c r="P161"/>
      <c r="Q161"/>
      <c r="R161"/>
      <c r="S161">
        <f t="shared" si="22"/>
        <v>0</v>
      </c>
      <c r="T161"/>
      <c r="U161"/>
      <c r="V161"/>
      <c r="W161"/>
      <c r="Z161" s="1">
        <f t="shared" si="23"/>
        <v>0</v>
      </c>
    </row>
    <row r="162" spans="1:26" ht="24.95" customHeight="1" x14ac:dyDescent="0.25">
      <c r="A162"/>
      <c r="B162"/>
      <c r="C162" t="s">
        <v>868</v>
      </c>
      <c r="D162" s="2" t="s">
        <v>869</v>
      </c>
      <c r="E162" s="2"/>
      <c r="F162" t="s">
        <v>218</v>
      </c>
      <c r="G162">
        <v>4</v>
      </c>
      <c r="H162">
        <v>0</v>
      </c>
      <c r="I162">
        <f t="shared" si="18"/>
        <v>0</v>
      </c>
      <c r="J162">
        <f t="shared" si="19"/>
        <v>0</v>
      </c>
      <c r="K162">
        <f t="shared" si="20"/>
        <v>0</v>
      </c>
      <c r="L162">
        <f t="shared" si="21"/>
        <v>0</v>
      </c>
      <c r="M162"/>
      <c r="N162">
        <v>0</v>
      </c>
      <c r="O162"/>
      <c r="P162"/>
      <c r="Q162"/>
      <c r="R162"/>
      <c r="S162">
        <f t="shared" si="22"/>
        <v>0</v>
      </c>
      <c r="T162"/>
      <c r="U162"/>
      <c r="V162"/>
      <c r="W162"/>
      <c r="Z162" s="1">
        <f t="shared" si="23"/>
        <v>0</v>
      </c>
    </row>
    <row r="163" spans="1:26" ht="24.95" customHeight="1" x14ac:dyDescent="0.25">
      <c r="A163"/>
      <c r="B163"/>
      <c r="C163" t="s">
        <v>870</v>
      </c>
      <c r="D163" s="2" t="s">
        <v>871</v>
      </c>
      <c r="E163" s="2"/>
      <c r="F163" t="s">
        <v>215</v>
      </c>
      <c r="G163">
        <v>72.5</v>
      </c>
      <c r="H163">
        <v>0</v>
      </c>
      <c r="I163">
        <f t="shared" si="18"/>
        <v>0</v>
      </c>
      <c r="J163">
        <f t="shared" si="19"/>
        <v>0</v>
      </c>
      <c r="K163">
        <f t="shared" si="20"/>
        <v>0</v>
      </c>
      <c r="L163">
        <f t="shared" si="21"/>
        <v>0</v>
      </c>
      <c r="M163"/>
      <c r="N163">
        <v>0</v>
      </c>
      <c r="O163"/>
      <c r="P163"/>
      <c r="Q163"/>
      <c r="R163"/>
      <c r="S163">
        <f t="shared" si="22"/>
        <v>0</v>
      </c>
      <c r="T163"/>
      <c r="U163"/>
      <c r="V163"/>
      <c r="W163"/>
      <c r="Z163" s="1">
        <f t="shared" si="23"/>
        <v>0</v>
      </c>
    </row>
    <row r="164" spans="1:26" ht="24.95" customHeight="1" x14ac:dyDescent="0.25">
      <c r="A164"/>
      <c r="B164"/>
      <c r="C164" t="s">
        <v>872</v>
      </c>
      <c r="D164" s="2" t="s">
        <v>873</v>
      </c>
      <c r="E164" s="2"/>
      <c r="F164" t="s">
        <v>215</v>
      </c>
      <c r="G164">
        <v>10</v>
      </c>
      <c r="H164">
        <v>0</v>
      </c>
      <c r="I164">
        <f t="shared" si="18"/>
        <v>0</v>
      </c>
      <c r="J164">
        <f t="shared" si="19"/>
        <v>0</v>
      </c>
      <c r="K164">
        <f t="shared" si="20"/>
        <v>0</v>
      </c>
      <c r="L164">
        <f t="shared" si="21"/>
        <v>0</v>
      </c>
      <c r="M164"/>
      <c r="N164">
        <v>0</v>
      </c>
      <c r="O164"/>
      <c r="P164"/>
      <c r="Q164"/>
      <c r="R164"/>
      <c r="S164">
        <f t="shared" si="22"/>
        <v>0</v>
      </c>
      <c r="T164"/>
      <c r="U164"/>
      <c r="V164"/>
      <c r="W164"/>
      <c r="Z164" s="1">
        <f t="shared" si="23"/>
        <v>0</v>
      </c>
    </row>
    <row r="165" spans="1:26" ht="24.95" customHeight="1" x14ac:dyDescent="0.25">
      <c r="A165"/>
      <c r="B165"/>
      <c r="C165" t="s">
        <v>874</v>
      </c>
      <c r="D165" s="2" t="s">
        <v>875</v>
      </c>
      <c r="E165" s="2"/>
      <c r="F165" t="s">
        <v>255</v>
      </c>
      <c r="G165">
        <v>1.2457392722368239</v>
      </c>
      <c r="H165">
        <v>0</v>
      </c>
      <c r="I165">
        <f t="shared" si="18"/>
        <v>0</v>
      </c>
      <c r="J165">
        <f t="shared" si="19"/>
        <v>0</v>
      </c>
      <c r="K165">
        <f t="shared" si="20"/>
        <v>0</v>
      </c>
      <c r="L165">
        <f t="shared" si="21"/>
        <v>0</v>
      </c>
      <c r="M165"/>
      <c r="N165">
        <v>0</v>
      </c>
      <c r="O165"/>
      <c r="P165"/>
      <c r="Q165"/>
      <c r="R165"/>
      <c r="S165">
        <f t="shared" si="22"/>
        <v>0</v>
      </c>
      <c r="T165"/>
      <c r="U165"/>
      <c r="V165"/>
      <c r="W165"/>
      <c r="Z165" s="1">
        <f t="shared" si="23"/>
        <v>0</v>
      </c>
    </row>
    <row r="166" spans="1:26" ht="24.95" customHeight="1" x14ac:dyDescent="0.25">
      <c r="A166"/>
      <c r="B166"/>
      <c r="C166" t="s">
        <v>876</v>
      </c>
      <c r="D166" s="2" t="s">
        <v>877</v>
      </c>
      <c r="E166" s="2"/>
      <c r="F166" t="s">
        <v>218</v>
      </c>
      <c r="G166">
        <v>2</v>
      </c>
      <c r="H166">
        <v>0</v>
      </c>
      <c r="I166">
        <f t="shared" si="18"/>
        <v>0</v>
      </c>
      <c r="J166">
        <f t="shared" si="19"/>
        <v>0</v>
      </c>
      <c r="K166">
        <f t="shared" si="20"/>
        <v>0</v>
      </c>
      <c r="L166">
        <f t="shared" si="21"/>
        <v>0</v>
      </c>
      <c r="M166">
        <f>ROUND(G166*(H166),2)</f>
        <v>0</v>
      </c>
      <c r="N166">
        <v>0</v>
      </c>
      <c r="O166"/>
      <c r="P166"/>
      <c r="Q166"/>
      <c r="R166"/>
      <c r="S166">
        <f t="shared" si="22"/>
        <v>0</v>
      </c>
      <c r="T166"/>
      <c r="U166"/>
      <c r="V166"/>
      <c r="W166"/>
      <c r="Z166" s="1">
        <f t="shared" si="23"/>
        <v>0</v>
      </c>
    </row>
    <row r="167" spans="1:26" ht="24.95" customHeight="1" x14ac:dyDescent="0.25">
      <c r="A167"/>
      <c r="B167"/>
      <c r="C167" t="s">
        <v>878</v>
      </c>
      <c r="D167" s="2" t="s">
        <v>879</v>
      </c>
      <c r="E167" s="2"/>
      <c r="F167" t="s">
        <v>218</v>
      </c>
      <c r="G167">
        <v>2</v>
      </c>
      <c r="H167">
        <v>0</v>
      </c>
      <c r="I167">
        <f t="shared" si="18"/>
        <v>0</v>
      </c>
      <c r="J167">
        <f t="shared" si="19"/>
        <v>0</v>
      </c>
      <c r="K167">
        <f t="shared" si="20"/>
        <v>0</v>
      </c>
      <c r="L167">
        <f t="shared" si="21"/>
        <v>0</v>
      </c>
      <c r="M167">
        <f>ROUND(G167*(H167),2)</f>
        <v>0</v>
      </c>
      <c r="N167">
        <v>0</v>
      </c>
      <c r="O167"/>
      <c r="P167"/>
      <c r="Q167"/>
      <c r="R167"/>
      <c r="S167">
        <f t="shared" si="22"/>
        <v>0</v>
      </c>
      <c r="T167"/>
      <c r="U167"/>
      <c r="V167"/>
      <c r="W167"/>
      <c r="Z167" s="1">
        <f t="shared" si="23"/>
        <v>0</v>
      </c>
    </row>
    <row r="168" spans="1:26" x14ac:dyDescent="0.25">
      <c r="A168"/>
      <c r="B168"/>
      <c r="C168">
        <v>721</v>
      </c>
      <c r="D168" s="2" t="s">
        <v>756</v>
      </c>
      <c r="E168" s="2"/>
      <c r="F168"/>
      <c r="G168"/>
      <c r="H168"/>
      <c r="I168">
        <f>ROUND((SUM(I149:I167))/1,2)</f>
        <v>0</v>
      </c>
      <c r="J168"/>
      <c r="K168"/>
      <c r="L168">
        <f>ROUND((SUM(L149:L167))/1,2)</f>
        <v>0</v>
      </c>
      <c r="M168">
        <f>ROUND((SUM(M149:M167))/1,2)</f>
        <v>0</v>
      </c>
      <c r="N168"/>
      <c r="O168"/>
      <c r="P168"/>
      <c r="Q168"/>
      <c r="R168"/>
      <c r="S168">
        <f>ROUND((SUM(S149:S167))/1,2)</f>
        <v>0</v>
      </c>
      <c r="T168"/>
      <c r="U168"/>
      <c r="V168">
        <f>ROUND((SUM(V149:V167))/1,2)</f>
        <v>0</v>
      </c>
      <c r="W168"/>
      <c r="X168"/>
      <c r="Y168"/>
      <c r="Z168"/>
    </row>
    <row r="169" spans="1:26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1:26" x14ac:dyDescent="0.25">
      <c r="A170"/>
      <c r="B170"/>
      <c r="C170">
        <v>722</v>
      </c>
      <c r="D170" s="2" t="s">
        <v>394</v>
      </c>
      <c r="E170" s="2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</row>
    <row r="171" spans="1:26" ht="24.95" customHeight="1" x14ac:dyDescent="0.25">
      <c r="A171"/>
      <c r="B171"/>
      <c r="C171" t="s">
        <v>880</v>
      </c>
      <c r="D171" s="2" t="s">
        <v>881</v>
      </c>
      <c r="E171" s="2"/>
      <c r="F171" t="s">
        <v>215</v>
      </c>
      <c r="G171">
        <v>54</v>
      </c>
      <c r="H171">
        <v>0</v>
      </c>
      <c r="I171">
        <f t="shared" ref="I171:I201" si="24">ROUND(G171*(H171),2)</f>
        <v>0</v>
      </c>
      <c r="J171">
        <f t="shared" ref="J171:J201" si="25">ROUND(G171*(N171),2)</f>
        <v>0</v>
      </c>
      <c r="K171">
        <f t="shared" ref="K171:K201" si="26">ROUND(G171*(O171),2)</f>
        <v>0</v>
      </c>
      <c r="L171">
        <f t="shared" ref="L171:L201" si="27">ROUND(G171*(H171),2)</f>
        <v>0</v>
      </c>
      <c r="M171"/>
      <c r="N171">
        <v>0</v>
      </c>
      <c r="O171"/>
      <c r="P171"/>
      <c r="Q171"/>
      <c r="R171"/>
      <c r="S171">
        <f t="shared" ref="S171:S201" si="28">ROUND(G171*(P171),3)</f>
        <v>0</v>
      </c>
      <c r="T171"/>
      <c r="U171"/>
      <c r="V171"/>
      <c r="W171"/>
      <c r="Z171" s="1">
        <f t="shared" ref="Z171:Z201" si="29">0.058844*POWER(I171,0.952797)</f>
        <v>0</v>
      </c>
    </row>
    <row r="172" spans="1:26" ht="24.95" customHeight="1" x14ac:dyDescent="0.25">
      <c r="A172"/>
      <c r="B172"/>
      <c r="C172" t="s">
        <v>882</v>
      </c>
      <c r="D172" s="2" t="s">
        <v>883</v>
      </c>
      <c r="E172" s="2"/>
      <c r="F172" t="s">
        <v>215</v>
      </c>
      <c r="G172">
        <v>13.5</v>
      </c>
      <c r="H172">
        <v>0</v>
      </c>
      <c r="I172">
        <f t="shared" si="24"/>
        <v>0</v>
      </c>
      <c r="J172">
        <f t="shared" si="25"/>
        <v>0</v>
      </c>
      <c r="K172">
        <f t="shared" si="26"/>
        <v>0</v>
      </c>
      <c r="L172">
        <f t="shared" si="27"/>
        <v>0</v>
      </c>
      <c r="M172"/>
      <c r="N172">
        <v>0</v>
      </c>
      <c r="O172"/>
      <c r="P172"/>
      <c r="Q172"/>
      <c r="R172"/>
      <c r="S172">
        <f t="shared" si="28"/>
        <v>0</v>
      </c>
      <c r="T172"/>
      <c r="U172"/>
      <c r="V172"/>
      <c r="W172"/>
      <c r="Z172" s="1">
        <f t="shared" si="29"/>
        <v>0</v>
      </c>
    </row>
    <row r="173" spans="1:26" ht="24.95" customHeight="1" x14ac:dyDescent="0.25">
      <c r="A173"/>
      <c r="B173"/>
      <c r="C173" t="s">
        <v>884</v>
      </c>
      <c r="D173" s="2" t="s">
        <v>885</v>
      </c>
      <c r="E173" s="2"/>
      <c r="F173" t="s">
        <v>215</v>
      </c>
      <c r="G173">
        <v>101</v>
      </c>
      <c r="H173">
        <v>0</v>
      </c>
      <c r="I173">
        <f t="shared" si="24"/>
        <v>0</v>
      </c>
      <c r="J173">
        <f t="shared" si="25"/>
        <v>0</v>
      </c>
      <c r="K173">
        <f t="shared" si="26"/>
        <v>0</v>
      </c>
      <c r="L173">
        <f t="shared" si="27"/>
        <v>0</v>
      </c>
      <c r="M173"/>
      <c r="N173">
        <v>0</v>
      </c>
      <c r="O173"/>
      <c r="P173"/>
      <c r="Q173"/>
      <c r="R173"/>
      <c r="S173">
        <f t="shared" si="28"/>
        <v>0</v>
      </c>
      <c r="T173"/>
      <c r="U173"/>
      <c r="V173"/>
      <c r="W173"/>
      <c r="Z173" s="1">
        <f t="shared" si="29"/>
        <v>0</v>
      </c>
    </row>
    <row r="174" spans="1:26" ht="24.95" customHeight="1" x14ac:dyDescent="0.25">
      <c r="A174"/>
      <c r="B174"/>
      <c r="C174" t="s">
        <v>886</v>
      </c>
      <c r="D174" s="2" t="s">
        <v>887</v>
      </c>
      <c r="E174" s="2"/>
      <c r="F174" t="s">
        <v>215</v>
      </c>
      <c r="G174">
        <v>9</v>
      </c>
      <c r="H174">
        <v>0</v>
      </c>
      <c r="I174">
        <f t="shared" si="24"/>
        <v>0</v>
      </c>
      <c r="J174">
        <f t="shared" si="25"/>
        <v>0</v>
      </c>
      <c r="K174">
        <f t="shared" si="26"/>
        <v>0</v>
      </c>
      <c r="L174">
        <f t="shared" si="27"/>
        <v>0</v>
      </c>
      <c r="M174"/>
      <c r="N174">
        <v>0</v>
      </c>
      <c r="O174"/>
      <c r="P174"/>
      <c r="Q174"/>
      <c r="R174"/>
      <c r="S174">
        <f t="shared" si="28"/>
        <v>0</v>
      </c>
      <c r="T174"/>
      <c r="U174"/>
      <c r="V174"/>
      <c r="W174"/>
      <c r="Z174" s="1">
        <f t="shared" si="29"/>
        <v>0</v>
      </c>
    </row>
    <row r="175" spans="1:26" ht="24.95" customHeight="1" x14ac:dyDescent="0.25">
      <c r="A175"/>
      <c r="B175"/>
      <c r="C175" t="s">
        <v>888</v>
      </c>
      <c r="D175" s="2" t="s">
        <v>889</v>
      </c>
      <c r="E175" s="2"/>
      <c r="F175" t="s">
        <v>215</v>
      </c>
      <c r="G175">
        <v>29</v>
      </c>
      <c r="H175">
        <v>0</v>
      </c>
      <c r="I175">
        <f t="shared" si="24"/>
        <v>0</v>
      </c>
      <c r="J175">
        <f t="shared" si="25"/>
        <v>0</v>
      </c>
      <c r="K175">
        <f t="shared" si="26"/>
        <v>0</v>
      </c>
      <c r="L175">
        <f t="shared" si="27"/>
        <v>0</v>
      </c>
      <c r="M175"/>
      <c r="N175">
        <v>0</v>
      </c>
      <c r="O175"/>
      <c r="P175"/>
      <c r="Q175"/>
      <c r="R175"/>
      <c r="S175">
        <f t="shared" si="28"/>
        <v>0</v>
      </c>
      <c r="T175"/>
      <c r="U175"/>
      <c r="V175"/>
      <c r="W175"/>
      <c r="Z175" s="1">
        <f t="shared" si="29"/>
        <v>0</v>
      </c>
    </row>
    <row r="176" spans="1:26" ht="24.95" customHeight="1" x14ac:dyDescent="0.25">
      <c r="A176"/>
      <c r="B176"/>
      <c r="C176" t="s">
        <v>890</v>
      </c>
      <c r="D176" s="2" t="s">
        <v>891</v>
      </c>
      <c r="E176" s="2"/>
      <c r="F176" t="s">
        <v>779</v>
      </c>
      <c r="G176">
        <v>1</v>
      </c>
      <c r="H176">
        <v>0</v>
      </c>
      <c r="I176">
        <f t="shared" si="24"/>
        <v>0</v>
      </c>
      <c r="J176">
        <f t="shared" si="25"/>
        <v>0</v>
      </c>
      <c r="K176">
        <f t="shared" si="26"/>
        <v>0</v>
      </c>
      <c r="L176">
        <f t="shared" si="27"/>
        <v>0</v>
      </c>
      <c r="M176"/>
      <c r="N176">
        <v>0</v>
      </c>
      <c r="O176"/>
      <c r="P176"/>
      <c r="Q176"/>
      <c r="R176"/>
      <c r="S176">
        <f t="shared" si="28"/>
        <v>0</v>
      </c>
      <c r="T176"/>
      <c r="U176"/>
      <c r="V176"/>
      <c r="W176"/>
      <c r="Z176" s="1">
        <f t="shared" si="29"/>
        <v>0</v>
      </c>
    </row>
    <row r="177" spans="1:26" ht="24.95" customHeight="1" x14ac:dyDescent="0.25">
      <c r="A177"/>
      <c r="B177"/>
      <c r="C177" t="s">
        <v>892</v>
      </c>
      <c r="D177" s="2" t="s">
        <v>893</v>
      </c>
      <c r="E177" s="2"/>
      <c r="F177" t="s">
        <v>779</v>
      </c>
      <c r="G177">
        <v>1</v>
      </c>
      <c r="H177">
        <v>0</v>
      </c>
      <c r="I177">
        <f t="shared" si="24"/>
        <v>0</v>
      </c>
      <c r="J177">
        <f t="shared" si="25"/>
        <v>0</v>
      </c>
      <c r="K177">
        <f t="shared" si="26"/>
        <v>0</v>
      </c>
      <c r="L177">
        <f t="shared" si="27"/>
        <v>0</v>
      </c>
      <c r="M177"/>
      <c r="N177">
        <v>0</v>
      </c>
      <c r="O177"/>
      <c r="P177"/>
      <c r="Q177"/>
      <c r="R177"/>
      <c r="S177">
        <f t="shared" si="28"/>
        <v>0</v>
      </c>
      <c r="T177"/>
      <c r="U177"/>
      <c r="V177"/>
      <c r="W177"/>
      <c r="Z177" s="1">
        <f t="shared" si="29"/>
        <v>0</v>
      </c>
    </row>
    <row r="178" spans="1:26" ht="24.95" customHeight="1" x14ac:dyDescent="0.25">
      <c r="A178"/>
      <c r="B178"/>
      <c r="C178" t="s">
        <v>894</v>
      </c>
      <c r="D178" s="2" t="s">
        <v>895</v>
      </c>
      <c r="E178" s="2"/>
      <c r="F178" t="s">
        <v>779</v>
      </c>
      <c r="G178">
        <v>1</v>
      </c>
      <c r="H178">
        <v>0</v>
      </c>
      <c r="I178">
        <f t="shared" si="24"/>
        <v>0</v>
      </c>
      <c r="J178">
        <f t="shared" si="25"/>
        <v>0</v>
      </c>
      <c r="K178">
        <f t="shared" si="26"/>
        <v>0</v>
      </c>
      <c r="L178">
        <f t="shared" si="27"/>
        <v>0</v>
      </c>
      <c r="M178"/>
      <c r="N178">
        <v>0</v>
      </c>
      <c r="O178"/>
      <c r="P178"/>
      <c r="Q178"/>
      <c r="R178"/>
      <c r="S178">
        <f t="shared" si="28"/>
        <v>0</v>
      </c>
      <c r="T178"/>
      <c r="U178"/>
      <c r="V178"/>
      <c r="W178"/>
      <c r="Z178" s="1">
        <f t="shared" si="29"/>
        <v>0</v>
      </c>
    </row>
    <row r="179" spans="1:26" ht="24.95" customHeight="1" x14ac:dyDescent="0.25">
      <c r="A179"/>
      <c r="B179"/>
      <c r="C179" t="s">
        <v>896</v>
      </c>
      <c r="D179" s="2" t="s">
        <v>897</v>
      </c>
      <c r="E179" s="2"/>
      <c r="F179" t="s">
        <v>779</v>
      </c>
      <c r="G179">
        <v>7</v>
      </c>
      <c r="H179">
        <v>0</v>
      </c>
      <c r="I179">
        <f t="shared" si="24"/>
        <v>0</v>
      </c>
      <c r="J179">
        <f t="shared" si="25"/>
        <v>0</v>
      </c>
      <c r="K179">
        <f t="shared" si="26"/>
        <v>0</v>
      </c>
      <c r="L179">
        <f t="shared" si="27"/>
        <v>0</v>
      </c>
      <c r="M179"/>
      <c r="N179">
        <v>0</v>
      </c>
      <c r="O179"/>
      <c r="P179"/>
      <c r="Q179"/>
      <c r="R179"/>
      <c r="S179">
        <f t="shared" si="28"/>
        <v>0</v>
      </c>
      <c r="T179"/>
      <c r="U179"/>
      <c r="V179"/>
      <c r="W179"/>
      <c r="Z179" s="1">
        <f t="shared" si="29"/>
        <v>0</v>
      </c>
    </row>
    <row r="180" spans="1:26" ht="24.95" customHeight="1" x14ac:dyDescent="0.25">
      <c r="A180"/>
      <c r="B180"/>
      <c r="C180" t="s">
        <v>898</v>
      </c>
      <c r="D180" s="2" t="s">
        <v>899</v>
      </c>
      <c r="E180" s="2"/>
      <c r="F180" t="s">
        <v>779</v>
      </c>
      <c r="G180">
        <v>5</v>
      </c>
      <c r="H180">
        <v>0</v>
      </c>
      <c r="I180">
        <f t="shared" si="24"/>
        <v>0</v>
      </c>
      <c r="J180">
        <f t="shared" si="25"/>
        <v>0</v>
      </c>
      <c r="K180">
        <f t="shared" si="26"/>
        <v>0</v>
      </c>
      <c r="L180">
        <f t="shared" si="27"/>
        <v>0</v>
      </c>
      <c r="M180"/>
      <c r="N180">
        <v>0</v>
      </c>
      <c r="O180"/>
      <c r="P180"/>
      <c r="Q180"/>
      <c r="R180"/>
      <c r="S180">
        <f t="shared" si="28"/>
        <v>0</v>
      </c>
      <c r="T180"/>
      <c r="U180"/>
      <c r="V180"/>
      <c r="W180"/>
      <c r="Z180" s="1">
        <f t="shared" si="29"/>
        <v>0</v>
      </c>
    </row>
    <row r="181" spans="1:26" ht="24.95" customHeight="1" x14ac:dyDescent="0.25">
      <c r="A181"/>
      <c r="B181"/>
      <c r="C181" t="s">
        <v>900</v>
      </c>
      <c r="D181" s="2" t="s">
        <v>901</v>
      </c>
      <c r="E181" s="2"/>
      <c r="F181" t="s">
        <v>779</v>
      </c>
      <c r="G181">
        <v>1</v>
      </c>
      <c r="H181">
        <v>0</v>
      </c>
      <c r="I181">
        <f t="shared" si="24"/>
        <v>0</v>
      </c>
      <c r="J181">
        <f t="shared" si="25"/>
        <v>0</v>
      </c>
      <c r="K181">
        <f t="shared" si="26"/>
        <v>0</v>
      </c>
      <c r="L181">
        <f t="shared" si="27"/>
        <v>0</v>
      </c>
      <c r="M181"/>
      <c r="N181">
        <v>0</v>
      </c>
      <c r="O181"/>
      <c r="P181"/>
      <c r="Q181"/>
      <c r="R181"/>
      <c r="S181">
        <f t="shared" si="28"/>
        <v>0</v>
      </c>
      <c r="T181"/>
      <c r="U181"/>
      <c r="V181"/>
      <c r="W181"/>
      <c r="Z181" s="1">
        <f t="shared" si="29"/>
        <v>0</v>
      </c>
    </row>
    <row r="182" spans="1:26" ht="24.95" customHeight="1" x14ac:dyDescent="0.25">
      <c r="A182"/>
      <c r="B182"/>
      <c r="C182" t="s">
        <v>902</v>
      </c>
      <c r="D182" s="2" t="s">
        <v>903</v>
      </c>
      <c r="E182" s="2"/>
      <c r="F182" t="s">
        <v>779</v>
      </c>
      <c r="G182">
        <v>1</v>
      </c>
      <c r="H182">
        <v>0</v>
      </c>
      <c r="I182">
        <f t="shared" si="24"/>
        <v>0</v>
      </c>
      <c r="J182">
        <f t="shared" si="25"/>
        <v>0</v>
      </c>
      <c r="K182">
        <f t="shared" si="26"/>
        <v>0</v>
      </c>
      <c r="L182">
        <f t="shared" si="27"/>
        <v>0</v>
      </c>
      <c r="M182"/>
      <c r="N182">
        <v>0</v>
      </c>
      <c r="O182"/>
      <c r="P182"/>
      <c r="Q182"/>
      <c r="R182"/>
      <c r="S182">
        <f t="shared" si="28"/>
        <v>0</v>
      </c>
      <c r="T182"/>
      <c r="U182"/>
      <c r="V182"/>
      <c r="W182"/>
      <c r="Z182" s="1">
        <f t="shared" si="29"/>
        <v>0</v>
      </c>
    </row>
    <row r="183" spans="1:26" ht="24.95" customHeight="1" x14ac:dyDescent="0.25">
      <c r="A183"/>
      <c r="B183"/>
      <c r="C183" t="s">
        <v>904</v>
      </c>
      <c r="D183" s="2" t="s">
        <v>905</v>
      </c>
      <c r="E183" s="2"/>
      <c r="F183" t="s">
        <v>906</v>
      </c>
      <c r="G183">
        <v>2</v>
      </c>
      <c r="H183">
        <v>0</v>
      </c>
      <c r="I183">
        <f t="shared" si="24"/>
        <v>0</v>
      </c>
      <c r="J183">
        <f t="shared" si="25"/>
        <v>0</v>
      </c>
      <c r="K183">
        <f t="shared" si="26"/>
        <v>0</v>
      </c>
      <c r="L183">
        <f t="shared" si="27"/>
        <v>0</v>
      </c>
      <c r="M183"/>
      <c r="N183">
        <v>0</v>
      </c>
      <c r="O183"/>
      <c r="P183"/>
      <c r="Q183"/>
      <c r="R183"/>
      <c r="S183">
        <f t="shared" si="28"/>
        <v>0</v>
      </c>
      <c r="T183"/>
      <c r="U183"/>
      <c r="V183"/>
      <c r="W183"/>
      <c r="Z183" s="1">
        <f t="shared" si="29"/>
        <v>0</v>
      </c>
    </row>
    <row r="184" spans="1:26" ht="24.95" customHeight="1" x14ac:dyDescent="0.25">
      <c r="A184"/>
      <c r="B184"/>
      <c r="C184" t="s">
        <v>907</v>
      </c>
      <c r="D184" s="2" t="s">
        <v>908</v>
      </c>
      <c r="E184" s="2"/>
      <c r="F184" t="s">
        <v>215</v>
      </c>
      <c r="G184">
        <v>206.5</v>
      </c>
      <c r="H184">
        <v>0</v>
      </c>
      <c r="I184">
        <f t="shared" si="24"/>
        <v>0</v>
      </c>
      <c r="J184">
        <f t="shared" si="25"/>
        <v>0</v>
      </c>
      <c r="K184">
        <f t="shared" si="26"/>
        <v>0</v>
      </c>
      <c r="L184">
        <f t="shared" si="27"/>
        <v>0</v>
      </c>
      <c r="M184"/>
      <c r="N184">
        <v>0</v>
      </c>
      <c r="O184"/>
      <c r="P184"/>
      <c r="Q184"/>
      <c r="R184"/>
      <c r="S184">
        <f t="shared" si="28"/>
        <v>0</v>
      </c>
      <c r="T184"/>
      <c r="U184"/>
      <c r="V184"/>
      <c r="W184"/>
      <c r="Z184" s="1">
        <f t="shared" si="29"/>
        <v>0</v>
      </c>
    </row>
    <row r="185" spans="1:26" ht="24.95" customHeight="1" x14ac:dyDescent="0.25">
      <c r="A185"/>
      <c r="B185"/>
      <c r="C185" t="s">
        <v>909</v>
      </c>
      <c r="D185" s="2" t="s">
        <v>910</v>
      </c>
      <c r="E185" s="2"/>
      <c r="F185" t="s">
        <v>215</v>
      </c>
      <c r="G185">
        <v>206.5</v>
      </c>
      <c r="H185">
        <v>0</v>
      </c>
      <c r="I185">
        <f t="shared" si="24"/>
        <v>0</v>
      </c>
      <c r="J185">
        <f t="shared" si="25"/>
        <v>0</v>
      </c>
      <c r="K185">
        <f t="shared" si="26"/>
        <v>0</v>
      </c>
      <c r="L185">
        <f t="shared" si="27"/>
        <v>0</v>
      </c>
      <c r="M185"/>
      <c r="N185">
        <v>0</v>
      </c>
      <c r="O185"/>
      <c r="P185"/>
      <c r="Q185"/>
      <c r="R185"/>
      <c r="S185">
        <f t="shared" si="28"/>
        <v>0</v>
      </c>
      <c r="T185"/>
      <c r="U185"/>
      <c r="V185"/>
      <c r="W185"/>
      <c r="Z185" s="1">
        <f t="shared" si="29"/>
        <v>0</v>
      </c>
    </row>
    <row r="186" spans="1:26" ht="24.95" customHeight="1" x14ac:dyDescent="0.25">
      <c r="A186"/>
      <c r="B186"/>
      <c r="C186" t="s">
        <v>737</v>
      </c>
      <c r="D186" s="2" t="s">
        <v>738</v>
      </c>
      <c r="E186" s="2"/>
      <c r="F186" t="s">
        <v>349</v>
      </c>
      <c r="G186">
        <v>50</v>
      </c>
      <c r="H186">
        <v>0</v>
      </c>
      <c r="I186">
        <f t="shared" si="24"/>
        <v>0</v>
      </c>
      <c r="J186">
        <f t="shared" si="25"/>
        <v>0</v>
      </c>
      <c r="K186">
        <f t="shared" si="26"/>
        <v>0</v>
      </c>
      <c r="L186">
        <f t="shared" si="27"/>
        <v>0</v>
      </c>
      <c r="M186"/>
      <c r="N186">
        <v>0</v>
      </c>
      <c r="O186"/>
      <c r="P186">
        <v>9.0000000000000006E-5</v>
      </c>
      <c r="Q186"/>
      <c r="R186">
        <v>9.0000000000000006E-5</v>
      </c>
      <c r="S186">
        <f t="shared" si="28"/>
        <v>5.0000000000000001E-3</v>
      </c>
      <c r="T186"/>
      <c r="U186"/>
      <c r="V186"/>
      <c r="W186"/>
      <c r="Z186" s="1">
        <f t="shared" si="29"/>
        <v>0</v>
      </c>
    </row>
    <row r="187" spans="1:26" ht="24.95" customHeight="1" x14ac:dyDescent="0.25">
      <c r="A187"/>
      <c r="B187"/>
      <c r="C187" t="s">
        <v>911</v>
      </c>
      <c r="D187" s="2" t="s">
        <v>912</v>
      </c>
      <c r="E187" s="2"/>
      <c r="F187" t="s">
        <v>255</v>
      </c>
      <c r="G187">
        <v>1.2457392722368239</v>
      </c>
      <c r="H187">
        <v>0</v>
      </c>
      <c r="I187">
        <f t="shared" si="24"/>
        <v>0</v>
      </c>
      <c r="J187">
        <f t="shared" si="25"/>
        <v>0</v>
      </c>
      <c r="K187">
        <f t="shared" si="26"/>
        <v>0</v>
      </c>
      <c r="L187">
        <f t="shared" si="27"/>
        <v>0</v>
      </c>
      <c r="M187"/>
      <c r="N187">
        <v>0</v>
      </c>
      <c r="O187"/>
      <c r="P187"/>
      <c r="Q187"/>
      <c r="R187"/>
      <c r="S187">
        <f t="shared" si="28"/>
        <v>0</v>
      </c>
      <c r="T187"/>
      <c r="U187"/>
      <c r="V187"/>
      <c r="W187"/>
      <c r="Z187" s="1">
        <f t="shared" si="29"/>
        <v>0</v>
      </c>
    </row>
    <row r="188" spans="1:26" ht="24.95" customHeight="1" x14ac:dyDescent="0.25">
      <c r="A188"/>
      <c r="B188"/>
      <c r="C188" t="s">
        <v>913</v>
      </c>
      <c r="D188" s="2" t="s">
        <v>914</v>
      </c>
      <c r="E188" s="2"/>
      <c r="F188" t="s">
        <v>779</v>
      </c>
      <c r="G188">
        <v>1</v>
      </c>
      <c r="H188">
        <v>0</v>
      </c>
      <c r="I188">
        <f t="shared" si="24"/>
        <v>0</v>
      </c>
      <c r="J188">
        <f t="shared" si="25"/>
        <v>0</v>
      </c>
      <c r="K188">
        <f t="shared" si="26"/>
        <v>0</v>
      </c>
      <c r="L188">
        <f t="shared" si="27"/>
        <v>0</v>
      </c>
      <c r="M188">
        <f t="shared" ref="M188:M194" si="30">ROUND(G188*(H188),2)</f>
        <v>0</v>
      </c>
      <c r="N188">
        <v>0</v>
      </c>
      <c r="O188"/>
      <c r="P188"/>
      <c r="Q188"/>
      <c r="R188"/>
      <c r="S188">
        <f t="shared" si="28"/>
        <v>0</v>
      </c>
      <c r="T188"/>
      <c r="U188"/>
      <c r="V188"/>
      <c r="W188"/>
      <c r="Z188" s="1">
        <f t="shared" si="29"/>
        <v>0</v>
      </c>
    </row>
    <row r="189" spans="1:26" ht="24.95" customHeight="1" x14ac:dyDescent="0.25">
      <c r="A189"/>
      <c r="B189"/>
      <c r="C189" t="s">
        <v>915</v>
      </c>
      <c r="D189" s="2" t="s">
        <v>916</v>
      </c>
      <c r="E189" s="2"/>
      <c r="F189" t="s">
        <v>779</v>
      </c>
      <c r="G189">
        <v>4</v>
      </c>
      <c r="H189">
        <v>0</v>
      </c>
      <c r="I189">
        <f t="shared" si="24"/>
        <v>0</v>
      </c>
      <c r="J189">
        <f t="shared" si="25"/>
        <v>0</v>
      </c>
      <c r="K189">
        <f t="shared" si="26"/>
        <v>0</v>
      </c>
      <c r="L189">
        <f t="shared" si="27"/>
        <v>0</v>
      </c>
      <c r="M189">
        <f t="shared" si="30"/>
        <v>0</v>
      </c>
      <c r="N189">
        <v>0</v>
      </c>
      <c r="O189"/>
      <c r="P189"/>
      <c r="Q189"/>
      <c r="R189"/>
      <c r="S189">
        <f t="shared" si="28"/>
        <v>0</v>
      </c>
      <c r="T189"/>
      <c r="U189"/>
      <c r="V189"/>
      <c r="W189"/>
      <c r="Z189" s="1">
        <f t="shared" si="29"/>
        <v>0</v>
      </c>
    </row>
    <row r="190" spans="1:26" ht="24.95" customHeight="1" x14ac:dyDescent="0.25">
      <c r="A190"/>
      <c r="B190"/>
      <c r="C190" t="s">
        <v>917</v>
      </c>
      <c r="D190" s="2" t="s">
        <v>918</v>
      </c>
      <c r="E190" s="2"/>
      <c r="F190" t="s">
        <v>779</v>
      </c>
      <c r="G190">
        <v>3</v>
      </c>
      <c r="H190">
        <v>0</v>
      </c>
      <c r="I190">
        <f t="shared" si="24"/>
        <v>0</v>
      </c>
      <c r="J190">
        <f t="shared" si="25"/>
        <v>0</v>
      </c>
      <c r="K190">
        <f t="shared" si="26"/>
        <v>0</v>
      </c>
      <c r="L190">
        <f t="shared" si="27"/>
        <v>0</v>
      </c>
      <c r="M190">
        <f t="shared" si="30"/>
        <v>0</v>
      </c>
      <c r="N190">
        <v>0</v>
      </c>
      <c r="O190"/>
      <c r="P190"/>
      <c r="Q190"/>
      <c r="R190"/>
      <c r="S190">
        <f t="shared" si="28"/>
        <v>0</v>
      </c>
      <c r="T190"/>
      <c r="U190"/>
      <c r="V190"/>
      <c r="W190"/>
      <c r="Z190" s="1">
        <f t="shared" si="29"/>
        <v>0</v>
      </c>
    </row>
    <row r="191" spans="1:26" ht="24.95" customHeight="1" x14ac:dyDescent="0.25">
      <c r="A191"/>
      <c r="B191"/>
      <c r="C191" t="s">
        <v>919</v>
      </c>
      <c r="D191" s="2" t="s">
        <v>920</v>
      </c>
      <c r="E191" s="2"/>
      <c r="F191" t="s">
        <v>779</v>
      </c>
      <c r="G191">
        <v>1</v>
      </c>
      <c r="H191">
        <v>0</v>
      </c>
      <c r="I191">
        <f t="shared" si="24"/>
        <v>0</v>
      </c>
      <c r="J191">
        <f t="shared" si="25"/>
        <v>0</v>
      </c>
      <c r="K191">
        <f t="shared" si="26"/>
        <v>0</v>
      </c>
      <c r="L191">
        <f t="shared" si="27"/>
        <v>0</v>
      </c>
      <c r="M191">
        <f t="shared" si="30"/>
        <v>0</v>
      </c>
      <c r="N191">
        <v>0</v>
      </c>
      <c r="O191"/>
      <c r="P191"/>
      <c r="Q191"/>
      <c r="R191"/>
      <c r="S191">
        <f t="shared" si="28"/>
        <v>0</v>
      </c>
      <c r="T191"/>
      <c r="U191"/>
      <c r="V191"/>
      <c r="W191"/>
      <c r="Z191" s="1">
        <f t="shared" si="29"/>
        <v>0</v>
      </c>
    </row>
    <row r="192" spans="1:26" ht="24.95" customHeight="1" x14ac:dyDescent="0.25">
      <c r="A192"/>
      <c r="B192"/>
      <c r="C192" t="s">
        <v>921</v>
      </c>
      <c r="D192" s="2" t="s">
        <v>922</v>
      </c>
      <c r="E192" s="2"/>
      <c r="F192" t="s">
        <v>779</v>
      </c>
      <c r="G192">
        <v>1</v>
      </c>
      <c r="H192">
        <v>0</v>
      </c>
      <c r="I192">
        <f t="shared" si="24"/>
        <v>0</v>
      </c>
      <c r="J192">
        <f t="shared" si="25"/>
        <v>0</v>
      </c>
      <c r="K192">
        <f t="shared" si="26"/>
        <v>0</v>
      </c>
      <c r="L192">
        <f t="shared" si="27"/>
        <v>0</v>
      </c>
      <c r="M192">
        <f t="shared" si="30"/>
        <v>0</v>
      </c>
      <c r="N192">
        <v>0</v>
      </c>
      <c r="O192"/>
      <c r="P192"/>
      <c r="Q192"/>
      <c r="R192"/>
      <c r="S192">
        <f t="shared" si="28"/>
        <v>0</v>
      </c>
      <c r="T192"/>
      <c r="U192"/>
      <c r="V192"/>
      <c r="W192"/>
      <c r="Z192" s="1">
        <f t="shared" si="29"/>
        <v>0</v>
      </c>
    </row>
    <row r="193" spans="1:26" ht="24.95" customHeight="1" x14ac:dyDescent="0.25">
      <c r="A193"/>
      <c r="B193"/>
      <c r="C193" t="s">
        <v>923</v>
      </c>
      <c r="D193" s="2" t="s">
        <v>924</v>
      </c>
      <c r="E193" s="2"/>
      <c r="F193" t="s">
        <v>779</v>
      </c>
      <c r="G193">
        <v>1</v>
      </c>
      <c r="H193">
        <v>0</v>
      </c>
      <c r="I193">
        <f t="shared" si="24"/>
        <v>0</v>
      </c>
      <c r="J193">
        <f t="shared" si="25"/>
        <v>0</v>
      </c>
      <c r="K193">
        <f t="shared" si="26"/>
        <v>0</v>
      </c>
      <c r="L193">
        <f t="shared" si="27"/>
        <v>0</v>
      </c>
      <c r="M193">
        <f t="shared" si="30"/>
        <v>0</v>
      </c>
      <c r="N193">
        <v>0</v>
      </c>
      <c r="O193"/>
      <c r="P193"/>
      <c r="Q193"/>
      <c r="R193"/>
      <c r="S193">
        <f t="shared" si="28"/>
        <v>0</v>
      </c>
      <c r="T193"/>
      <c r="U193"/>
      <c r="V193"/>
      <c r="W193"/>
      <c r="Z193" s="1">
        <f t="shared" si="29"/>
        <v>0</v>
      </c>
    </row>
    <row r="194" spans="1:26" ht="24.95" customHeight="1" x14ac:dyDescent="0.25">
      <c r="A194"/>
      <c r="B194"/>
      <c r="C194" t="s">
        <v>925</v>
      </c>
      <c r="D194" s="2" t="s">
        <v>926</v>
      </c>
      <c r="E194" s="2"/>
      <c r="F194" t="s">
        <v>927</v>
      </c>
      <c r="G194">
        <v>1</v>
      </c>
      <c r="H194">
        <v>0</v>
      </c>
      <c r="I194">
        <f t="shared" si="24"/>
        <v>0</v>
      </c>
      <c r="J194">
        <f t="shared" si="25"/>
        <v>0</v>
      </c>
      <c r="K194">
        <f t="shared" si="26"/>
        <v>0</v>
      </c>
      <c r="L194">
        <f t="shared" si="27"/>
        <v>0</v>
      </c>
      <c r="M194">
        <f t="shared" si="30"/>
        <v>0</v>
      </c>
      <c r="N194">
        <v>0</v>
      </c>
      <c r="O194"/>
      <c r="P194"/>
      <c r="Q194"/>
      <c r="R194"/>
      <c r="S194">
        <f t="shared" si="28"/>
        <v>0</v>
      </c>
      <c r="T194"/>
      <c r="U194"/>
      <c r="V194"/>
      <c r="W194"/>
      <c r="Z194" s="1">
        <f t="shared" si="29"/>
        <v>0</v>
      </c>
    </row>
    <row r="195" spans="1:26" ht="24.95" customHeight="1" x14ac:dyDescent="0.25">
      <c r="A195"/>
      <c r="B195"/>
      <c r="C195" t="s">
        <v>928</v>
      </c>
      <c r="D195" s="2" t="s">
        <v>929</v>
      </c>
      <c r="E195" s="2"/>
      <c r="F195" t="s">
        <v>218</v>
      </c>
      <c r="G195">
        <v>2</v>
      </c>
      <c r="H195">
        <v>0</v>
      </c>
      <c r="I195">
        <f t="shared" si="24"/>
        <v>0</v>
      </c>
      <c r="J195">
        <f t="shared" si="25"/>
        <v>0</v>
      </c>
      <c r="K195">
        <f t="shared" si="26"/>
        <v>0</v>
      </c>
      <c r="L195">
        <f t="shared" si="27"/>
        <v>0</v>
      </c>
      <c r="M195"/>
      <c r="N195">
        <v>0</v>
      </c>
      <c r="O195"/>
      <c r="P195"/>
      <c r="Q195"/>
      <c r="R195"/>
      <c r="S195">
        <f t="shared" si="28"/>
        <v>0</v>
      </c>
      <c r="T195"/>
      <c r="U195"/>
      <c r="V195"/>
      <c r="W195"/>
      <c r="Z195" s="1">
        <f t="shared" si="29"/>
        <v>0</v>
      </c>
    </row>
    <row r="196" spans="1:26" ht="24.95" customHeight="1" x14ac:dyDescent="0.25">
      <c r="A196"/>
      <c r="B196"/>
      <c r="C196" t="s">
        <v>930</v>
      </c>
      <c r="D196" s="2" t="s">
        <v>931</v>
      </c>
      <c r="E196" s="2"/>
      <c r="F196" t="s">
        <v>779</v>
      </c>
      <c r="G196">
        <v>1</v>
      </c>
      <c r="H196">
        <v>0</v>
      </c>
      <c r="I196">
        <f t="shared" si="24"/>
        <v>0</v>
      </c>
      <c r="J196">
        <f t="shared" si="25"/>
        <v>0</v>
      </c>
      <c r="K196">
        <f t="shared" si="26"/>
        <v>0</v>
      </c>
      <c r="L196">
        <f t="shared" si="27"/>
        <v>0</v>
      </c>
      <c r="M196"/>
      <c r="N196">
        <v>0</v>
      </c>
      <c r="O196"/>
      <c r="P196"/>
      <c r="Q196"/>
      <c r="R196"/>
      <c r="S196">
        <f t="shared" si="28"/>
        <v>0</v>
      </c>
      <c r="T196"/>
      <c r="U196"/>
      <c r="V196"/>
      <c r="W196"/>
      <c r="Z196" s="1">
        <f t="shared" si="29"/>
        <v>0</v>
      </c>
    </row>
    <row r="197" spans="1:26" ht="24.95" customHeight="1" x14ac:dyDescent="0.25">
      <c r="A197"/>
      <c r="B197"/>
      <c r="C197" t="s">
        <v>932</v>
      </c>
      <c r="D197" s="2" t="s">
        <v>933</v>
      </c>
      <c r="E197" s="2"/>
      <c r="F197" t="s">
        <v>779</v>
      </c>
      <c r="G197">
        <v>2</v>
      </c>
      <c r="H197">
        <v>0</v>
      </c>
      <c r="I197">
        <f t="shared" si="24"/>
        <v>0</v>
      </c>
      <c r="J197">
        <f t="shared" si="25"/>
        <v>0</v>
      </c>
      <c r="K197">
        <f t="shared" si="26"/>
        <v>0</v>
      </c>
      <c r="L197">
        <f t="shared" si="27"/>
        <v>0</v>
      </c>
      <c r="M197">
        <f>ROUND(G197*(H197),2)</f>
        <v>0</v>
      </c>
      <c r="N197">
        <v>0</v>
      </c>
      <c r="O197"/>
      <c r="P197"/>
      <c r="Q197"/>
      <c r="R197"/>
      <c r="S197">
        <f t="shared" si="28"/>
        <v>0</v>
      </c>
      <c r="T197"/>
      <c r="U197"/>
      <c r="V197"/>
      <c r="W197"/>
      <c r="Z197" s="1">
        <f t="shared" si="29"/>
        <v>0</v>
      </c>
    </row>
    <row r="198" spans="1:26" ht="24.95" customHeight="1" x14ac:dyDescent="0.25">
      <c r="A198"/>
      <c r="B198"/>
      <c r="C198" t="s">
        <v>934</v>
      </c>
      <c r="D198" s="2" t="s">
        <v>935</v>
      </c>
      <c r="E198" s="2"/>
      <c r="F198" t="s">
        <v>779</v>
      </c>
      <c r="G198">
        <v>1</v>
      </c>
      <c r="H198">
        <v>0</v>
      </c>
      <c r="I198">
        <f t="shared" si="24"/>
        <v>0</v>
      </c>
      <c r="J198">
        <f t="shared" si="25"/>
        <v>0</v>
      </c>
      <c r="K198">
        <f t="shared" si="26"/>
        <v>0</v>
      </c>
      <c r="L198">
        <f t="shared" si="27"/>
        <v>0</v>
      </c>
      <c r="M198">
        <f>ROUND(G198*(H198),2)</f>
        <v>0</v>
      </c>
      <c r="N198">
        <v>0</v>
      </c>
      <c r="O198"/>
      <c r="P198"/>
      <c r="Q198"/>
      <c r="R198"/>
      <c r="S198">
        <f t="shared" si="28"/>
        <v>0</v>
      </c>
      <c r="T198"/>
      <c r="U198"/>
      <c r="V198"/>
      <c r="W198"/>
      <c r="Z198" s="1">
        <f t="shared" si="29"/>
        <v>0</v>
      </c>
    </row>
    <row r="199" spans="1:26" ht="24.95" customHeight="1" x14ac:dyDescent="0.25">
      <c r="A199"/>
      <c r="B199"/>
      <c r="C199" t="s">
        <v>936</v>
      </c>
      <c r="D199" s="2" t="s">
        <v>937</v>
      </c>
      <c r="E199" s="2"/>
      <c r="F199" t="s">
        <v>779</v>
      </c>
      <c r="G199">
        <v>1</v>
      </c>
      <c r="H199">
        <v>0</v>
      </c>
      <c r="I199">
        <f t="shared" si="24"/>
        <v>0</v>
      </c>
      <c r="J199">
        <f t="shared" si="25"/>
        <v>0</v>
      </c>
      <c r="K199">
        <f t="shared" si="26"/>
        <v>0</v>
      </c>
      <c r="L199">
        <f t="shared" si="27"/>
        <v>0</v>
      </c>
      <c r="M199"/>
      <c r="N199">
        <v>0</v>
      </c>
      <c r="O199"/>
      <c r="P199"/>
      <c r="Q199"/>
      <c r="R199"/>
      <c r="S199">
        <f t="shared" si="28"/>
        <v>0</v>
      </c>
      <c r="T199"/>
      <c r="U199"/>
      <c r="V199"/>
      <c r="W199"/>
      <c r="Z199" s="1">
        <f t="shared" si="29"/>
        <v>0</v>
      </c>
    </row>
    <row r="200" spans="1:26" ht="24.95" customHeight="1" x14ac:dyDescent="0.25">
      <c r="A200"/>
      <c r="B200"/>
      <c r="C200" t="s">
        <v>938</v>
      </c>
      <c r="D200" s="2" t="s">
        <v>939</v>
      </c>
      <c r="E200" s="2"/>
      <c r="F200" t="s">
        <v>218</v>
      </c>
      <c r="G200">
        <v>1</v>
      </c>
      <c r="H200">
        <v>0</v>
      </c>
      <c r="I200">
        <f t="shared" si="24"/>
        <v>0</v>
      </c>
      <c r="J200">
        <f t="shared" si="25"/>
        <v>0</v>
      </c>
      <c r="K200">
        <f t="shared" si="26"/>
        <v>0</v>
      </c>
      <c r="L200">
        <f t="shared" si="27"/>
        <v>0</v>
      </c>
      <c r="M200"/>
      <c r="N200">
        <v>0</v>
      </c>
      <c r="O200"/>
      <c r="P200"/>
      <c r="Q200"/>
      <c r="R200"/>
      <c r="S200">
        <f t="shared" si="28"/>
        <v>0</v>
      </c>
      <c r="T200"/>
      <c r="U200"/>
      <c r="V200"/>
      <c r="W200"/>
      <c r="Z200" s="1">
        <f t="shared" si="29"/>
        <v>0</v>
      </c>
    </row>
    <row r="201" spans="1:26" ht="24.95" customHeight="1" x14ac:dyDescent="0.25">
      <c r="A201"/>
      <c r="B201"/>
      <c r="C201" t="s">
        <v>940</v>
      </c>
      <c r="D201" s="2" t="s">
        <v>941</v>
      </c>
      <c r="E201" s="2"/>
      <c r="F201" t="s">
        <v>906</v>
      </c>
      <c r="G201">
        <v>1</v>
      </c>
      <c r="H201">
        <v>0</v>
      </c>
      <c r="I201">
        <f t="shared" si="24"/>
        <v>0</v>
      </c>
      <c r="J201">
        <f t="shared" si="25"/>
        <v>0</v>
      </c>
      <c r="K201">
        <f t="shared" si="26"/>
        <v>0</v>
      </c>
      <c r="L201">
        <f t="shared" si="27"/>
        <v>0</v>
      </c>
      <c r="M201"/>
      <c r="N201">
        <v>0</v>
      </c>
      <c r="O201"/>
      <c r="P201"/>
      <c r="Q201"/>
      <c r="R201"/>
      <c r="S201">
        <f t="shared" si="28"/>
        <v>0</v>
      </c>
      <c r="T201"/>
      <c r="U201"/>
      <c r="V201"/>
      <c r="W201"/>
      <c r="Z201" s="1">
        <f t="shared" si="29"/>
        <v>0</v>
      </c>
    </row>
    <row r="202" spans="1:26" x14ac:dyDescent="0.25">
      <c r="A202"/>
      <c r="B202"/>
      <c r="C202">
        <v>722</v>
      </c>
      <c r="D202" s="2" t="s">
        <v>394</v>
      </c>
      <c r="E202" s="2"/>
      <c r="F202"/>
      <c r="G202"/>
      <c r="H202"/>
      <c r="I202">
        <f>ROUND((SUM(I170:I201))/1,2)</f>
        <v>0</v>
      </c>
      <c r="J202"/>
      <c r="K202"/>
      <c r="L202">
        <f>ROUND((SUM(L170:L201))/1,2)</f>
        <v>0</v>
      </c>
      <c r="M202">
        <f>ROUND((SUM(M170:M201))/1,2)</f>
        <v>0</v>
      </c>
      <c r="N202"/>
      <c r="O202"/>
      <c r="P202"/>
      <c r="Q202"/>
      <c r="R202"/>
      <c r="S202">
        <f>ROUND((SUM(S170:S201))/1,2)</f>
        <v>0.01</v>
      </c>
      <c r="T202"/>
      <c r="U202"/>
      <c r="V202">
        <f>ROUND((SUM(V170:V201))/1,2)</f>
        <v>0</v>
      </c>
      <c r="W202"/>
      <c r="X202"/>
      <c r="Y202"/>
      <c r="Z202"/>
    </row>
    <row r="203" spans="1:26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</row>
    <row r="204" spans="1:26" x14ac:dyDescent="0.25">
      <c r="A204"/>
      <c r="B204"/>
      <c r="C204">
        <v>725</v>
      </c>
      <c r="D204" s="2" t="s">
        <v>757</v>
      </c>
      <c r="E204" s="2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</row>
    <row r="205" spans="1:26" ht="24.95" customHeight="1" x14ac:dyDescent="0.25">
      <c r="A205"/>
      <c r="B205"/>
      <c r="C205" t="s">
        <v>942</v>
      </c>
      <c r="D205" s="2" t="s">
        <v>943</v>
      </c>
      <c r="E205" s="2"/>
      <c r="F205" t="s">
        <v>906</v>
      </c>
      <c r="G205">
        <v>6</v>
      </c>
      <c r="H205">
        <v>0</v>
      </c>
      <c r="I205">
        <f t="shared" ref="I205:I236" si="31">ROUND(G205*(H205),2)</f>
        <v>0</v>
      </c>
      <c r="J205">
        <f t="shared" ref="J205:J236" si="32">ROUND(G205*(N205),2)</f>
        <v>0</v>
      </c>
      <c r="K205">
        <f t="shared" ref="K205:K236" si="33">ROUND(G205*(O205),2)</f>
        <v>0</v>
      </c>
      <c r="L205">
        <f t="shared" ref="L205:L236" si="34">ROUND(G205*(H205),2)</f>
        <v>0</v>
      </c>
      <c r="M205"/>
      <c r="N205">
        <v>0</v>
      </c>
      <c r="O205"/>
      <c r="P205"/>
      <c r="Q205"/>
      <c r="R205"/>
      <c r="S205">
        <f t="shared" ref="S205:S236" si="35">ROUND(G205*(P205),3)</f>
        <v>0</v>
      </c>
      <c r="T205"/>
      <c r="U205"/>
      <c r="V205"/>
      <c r="W205"/>
      <c r="Z205" s="1">
        <f t="shared" ref="Z205:Z236" si="36">0.058844*POWER(I205,0.952797)</f>
        <v>0</v>
      </c>
    </row>
    <row r="206" spans="1:26" ht="24.95" customHeight="1" x14ac:dyDescent="0.25">
      <c r="A206"/>
      <c r="B206"/>
      <c r="C206" t="s">
        <v>942</v>
      </c>
      <c r="D206" s="2" t="s">
        <v>943</v>
      </c>
      <c r="E206" s="2"/>
      <c r="F206" t="s">
        <v>906</v>
      </c>
      <c r="G206">
        <v>1</v>
      </c>
      <c r="H206">
        <v>0</v>
      </c>
      <c r="I206">
        <f t="shared" si="31"/>
        <v>0</v>
      </c>
      <c r="J206">
        <f t="shared" si="32"/>
        <v>0</v>
      </c>
      <c r="K206">
        <f t="shared" si="33"/>
        <v>0</v>
      </c>
      <c r="L206">
        <f t="shared" si="34"/>
        <v>0</v>
      </c>
      <c r="M206"/>
      <c r="N206">
        <v>0</v>
      </c>
      <c r="O206"/>
      <c r="P206"/>
      <c r="Q206"/>
      <c r="R206"/>
      <c r="S206">
        <f t="shared" si="35"/>
        <v>0</v>
      </c>
      <c r="T206"/>
      <c r="U206"/>
      <c r="V206"/>
      <c r="W206"/>
      <c r="Z206" s="1">
        <f t="shared" si="36"/>
        <v>0</v>
      </c>
    </row>
    <row r="207" spans="1:26" ht="24.95" customHeight="1" x14ac:dyDescent="0.25">
      <c r="A207"/>
      <c r="B207"/>
      <c r="C207" t="s">
        <v>942</v>
      </c>
      <c r="D207" s="2" t="s">
        <v>943</v>
      </c>
      <c r="E207" s="2"/>
      <c r="F207" t="s">
        <v>906</v>
      </c>
      <c r="G207">
        <v>1</v>
      </c>
      <c r="H207">
        <v>0</v>
      </c>
      <c r="I207">
        <f t="shared" si="31"/>
        <v>0</v>
      </c>
      <c r="J207">
        <f t="shared" si="32"/>
        <v>0</v>
      </c>
      <c r="K207">
        <f t="shared" si="33"/>
        <v>0</v>
      </c>
      <c r="L207">
        <f t="shared" si="34"/>
        <v>0</v>
      </c>
      <c r="M207"/>
      <c r="N207">
        <v>0</v>
      </c>
      <c r="O207"/>
      <c r="P207"/>
      <c r="Q207"/>
      <c r="R207"/>
      <c r="S207">
        <f t="shared" si="35"/>
        <v>0</v>
      </c>
      <c r="T207"/>
      <c r="U207"/>
      <c r="V207"/>
      <c r="W207"/>
      <c r="Z207" s="1">
        <f t="shared" si="36"/>
        <v>0</v>
      </c>
    </row>
    <row r="208" spans="1:26" ht="24.95" customHeight="1" x14ac:dyDescent="0.25">
      <c r="A208"/>
      <c r="B208"/>
      <c r="C208" t="s">
        <v>944</v>
      </c>
      <c r="D208" s="2" t="s">
        <v>945</v>
      </c>
      <c r="E208" s="2"/>
      <c r="F208" t="s">
        <v>218</v>
      </c>
      <c r="G208">
        <v>7</v>
      </c>
      <c r="H208">
        <v>0</v>
      </c>
      <c r="I208">
        <f t="shared" si="31"/>
        <v>0</v>
      </c>
      <c r="J208">
        <f t="shared" si="32"/>
        <v>0</v>
      </c>
      <c r="K208">
        <f t="shared" si="33"/>
        <v>0</v>
      </c>
      <c r="L208">
        <f t="shared" si="34"/>
        <v>0</v>
      </c>
      <c r="M208"/>
      <c r="N208">
        <v>0</v>
      </c>
      <c r="O208"/>
      <c r="P208">
        <v>1.64E-3</v>
      </c>
      <c r="Q208"/>
      <c r="R208">
        <v>1.64E-3</v>
      </c>
      <c r="S208">
        <f t="shared" si="35"/>
        <v>1.0999999999999999E-2</v>
      </c>
      <c r="T208"/>
      <c r="U208"/>
      <c r="V208"/>
      <c r="W208"/>
      <c r="Z208" s="1">
        <f t="shared" si="36"/>
        <v>0</v>
      </c>
    </row>
    <row r="209" spans="1:26" ht="24.95" customHeight="1" x14ac:dyDescent="0.25">
      <c r="A209"/>
      <c r="B209"/>
      <c r="C209" t="s">
        <v>946</v>
      </c>
      <c r="D209" s="2" t="s">
        <v>947</v>
      </c>
      <c r="E209" s="2"/>
      <c r="F209" t="s">
        <v>779</v>
      </c>
      <c r="G209">
        <v>1</v>
      </c>
      <c r="H209">
        <v>0</v>
      </c>
      <c r="I209">
        <f t="shared" si="31"/>
        <v>0</v>
      </c>
      <c r="J209">
        <f t="shared" si="32"/>
        <v>0</v>
      </c>
      <c r="K209">
        <f t="shared" si="33"/>
        <v>0</v>
      </c>
      <c r="L209">
        <f t="shared" si="34"/>
        <v>0</v>
      </c>
      <c r="M209"/>
      <c r="N209">
        <v>0</v>
      </c>
      <c r="O209"/>
      <c r="P209"/>
      <c r="Q209"/>
      <c r="R209"/>
      <c r="S209">
        <f t="shared" si="35"/>
        <v>0</v>
      </c>
      <c r="T209"/>
      <c r="U209"/>
      <c r="V209"/>
      <c r="W209"/>
      <c r="Z209" s="1">
        <f t="shared" si="36"/>
        <v>0</v>
      </c>
    </row>
    <row r="210" spans="1:26" ht="24.95" customHeight="1" x14ac:dyDescent="0.25">
      <c r="A210"/>
      <c r="B210"/>
      <c r="C210" t="s">
        <v>946</v>
      </c>
      <c r="D210" s="2" t="s">
        <v>947</v>
      </c>
      <c r="E210" s="2"/>
      <c r="F210" t="s">
        <v>779</v>
      </c>
      <c r="G210">
        <v>6</v>
      </c>
      <c r="H210">
        <v>0</v>
      </c>
      <c r="I210">
        <f t="shared" si="31"/>
        <v>0</v>
      </c>
      <c r="J210">
        <f t="shared" si="32"/>
        <v>0</v>
      </c>
      <c r="K210">
        <f t="shared" si="33"/>
        <v>0</v>
      </c>
      <c r="L210">
        <f t="shared" si="34"/>
        <v>0</v>
      </c>
      <c r="M210"/>
      <c r="N210">
        <v>0</v>
      </c>
      <c r="O210"/>
      <c r="P210"/>
      <c r="Q210"/>
      <c r="R210"/>
      <c r="S210">
        <f t="shared" si="35"/>
        <v>0</v>
      </c>
      <c r="T210"/>
      <c r="U210"/>
      <c r="V210"/>
      <c r="W210"/>
      <c r="Z210" s="1">
        <f t="shared" si="36"/>
        <v>0</v>
      </c>
    </row>
    <row r="211" spans="1:26" ht="24.95" customHeight="1" x14ac:dyDescent="0.25">
      <c r="A211"/>
      <c r="B211"/>
      <c r="C211" t="s">
        <v>948</v>
      </c>
      <c r="D211" s="2" t="s">
        <v>949</v>
      </c>
      <c r="E211" s="2"/>
      <c r="F211" t="s">
        <v>779</v>
      </c>
      <c r="G211">
        <v>6</v>
      </c>
      <c r="H211">
        <v>0</v>
      </c>
      <c r="I211">
        <f t="shared" si="31"/>
        <v>0</v>
      </c>
      <c r="J211">
        <f t="shared" si="32"/>
        <v>0</v>
      </c>
      <c r="K211">
        <f t="shared" si="33"/>
        <v>0</v>
      </c>
      <c r="L211">
        <f t="shared" si="34"/>
        <v>0</v>
      </c>
      <c r="M211"/>
      <c r="N211">
        <v>0</v>
      </c>
      <c r="O211"/>
      <c r="P211"/>
      <c r="Q211"/>
      <c r="R211"/>
      <c r="S211">
        <f t="shared" si="35"/>
        <v>0</v>
      </c>
      <c r="T211"/>
      <c r="U211"/>
      <c r="V211"/>
      <c r="W211"/>
      <c r="Z211" s="1">
        <f t="shared" si="36"/>
        <v>0</v>
      </c>
    </row>
    <row r="212" spans="1:26" ht="24.95" customHeight="1" x14ac:dyDescent="0.25">
      <c r="A212"/>
      <c r="B212"/>
      <c r="C212" t="s">
        <v>948</v>
      </c>
      <c r="D212" s="2" t="s">
        <v>949</v>
      </c>
      <c r="E212" s="2"/>
      <c r="F212" t="s">
        <v>779</v>
      </c>
      <c r="G212">
        <v>1</v>
      </c>
      <c r="H212">
        <v>0</v>
      </c>
      <c r="I212">
        <f t="shared" si="31"/>
        <v>0</v>
      </c>
      <c r="J212">
        <f t="shared" si="32"/>
        <v>0</v>
      </c>
      <c r="K212">
        <f t="shared" si="33"/>
        <v>0</v>
      </c>
      <c r="L212">
        <f t="shared" si="34"/>
        <v>0</v>
      </c>
      <c r="M212"/>
      <c r="N212">
        <v>0</v>
      </c>
      <c r="O212"/>
      <c r="P212"/>
      <c r="Q212"/>
      <c r="R212"/>
      <c r="S212">
        <f t="shared" si="35"/>
        <v>0</v>
      </c>
      <c r="T212"/>
      <c r="U212"/>
      <c r="V212"/>
      <c r="W212"/>
      <c r="Z212" s="1">
        <f t="shared" si="36"/>
        <v>0</v>
      </c>
    </row>
    <row r="213" spans="1:26" ht="24.95" customHeight="1" x14ac:dyDescent="0.25">
      <c r="A213"/>
      <c r="B213"/>
      <c r="C213" t="s">
        <v>950</v>
      </c>
      <c r="D213" s="2" t="s">
        <v>951</v>
      </c>
      <c r="E213" s="2"/>
      <c r="F213" t="s">
        <v>906</v>
      </c>
      <c r="G213">
        <v>4</v>
      </c>
      <c r="H213">
        <v>0</v>
      </c>
      <c r="I213">
        <f t="shared" si="31"/>
        <v>0</v>
      </c>
      <c r="J213">
        <f t="shared" si="32"/>
        <v>0</v>
      </c>
      <c r="K213">
        <f t="shared" si="33"/>
        <v>0</v>
      </c>
      <c r="L213">
        <f t="shared" si="34"/>
        <v>0</v>
      </c>
      <c r="M213"/>
      <c r="N213">
        <v>0</v>
      </c>
      <c r="O213"/>
      <c r="P213"/>
      <c r="Q213"/>
      <c r="R213"/>
      <c r="S213">
        <f t="shared" si="35"/>
        <v>0</v>
      </c>
      <c r="T213"/>
      <c r="U213"/>
      <c r="V213"/>
      <c r="W213"/>
      <c r="Z213" s="1">
        <f t="shared" si="36"/>
        <v>0</v>
      </c>
    </row>
    <row r="214" spans="1:26" ht="24.95" customHeight="1" x14ac:dyDescent="0.25">
      <c r="A214"/>
      <c r="B214"/>
      <c r="C214" t="s">
        <v>952</v>
      </c>
      <c r="D214" s="2" t="s">
        <v>953</v>
      </c>
      <c r="E214" s="2"/>
      <c r="F214" t="s">
        <v>906</v>
      </c>
      <c r="G214">
        <v>4</v>
      </c>
      <c r="H214">
        <v>0</v>
      </c>
      <c r="I214">
        <f t="shared" si="31"/>
        <v>0</v>
      </c>
      <c r="J214">
        <f t="shared" si="32"/>
        <v>0</v>
      </c>
      <c r="K214">
        <f t="shared" si="33"/>
        <v>0</v>
      </c>
      <c r="L214">
        <f t="shared" si="34"/>
        <v>0</v>
      </c>
      <c r="M214"/>
      <c r="N214">
        <v>0</v>
      </c>
      <c r="O214"/>
      <c r="P214"/>
      <c r="Q214"/>
      <c r="R214"/>
      <c r="S214">
        <f t="shared" si="35"/>
        <v>0</v>
      </c>
      <c r="T214"/>
      <c r="U214"/>
      <c r="V214"/>
      <c r="W214"/>
      <c r="Z214" s="1">
        <f t="shared" si="36"/>
        <v>0</v>
      </c>
    </row>
    <row r="215" spans="1:26" ht="24.95" customHeight="1" x14ac:dyDescent="0.25">
      <c r="A215"/>
      <c r="B215"/>
      <c r="C215" t="s">
        <v>954</v>
      </c>
      <c r="D215" s="2" t="s">
        <v>955</v>
      </c>
      <c r="E215" s="2"/>
      <c r="F215" t="s">
        <v>906</v>
      </c>
      <c r="G215">
        <v>11</v>
      </c>
      <c r="H215">
        <v>0</v>
      </c>
      <c r="I215">
        <f t="shared" si="31"/>
        <v>0</v>
      </c>
      <c r="J215">
        <f t="shared" si="32"/>
        <v>0</v>
      </c>
      <c r="K215">
        <f t="shared" si="33"/>
        <v>0</v>
      </c>
      <c r="L215">
        <f t="shared" si="34"/>
        <v>0</v>
      </c>
      <c r="M215"/>
      <c r="N215">
        <v>0</v>
      </c>
      <c r="O215"/>
      <c r="P215"/>
      <c r="Q215"/>
      <c r="R215"/>
      <c r="S215">
        <f t="shared" si="35"/>
        <v>0</v>
      </c>
      <c r="T215"/>
      <c r="U215"/>
      <c r="V215"/>
      <c r="W215"/>
      <c r="Z215" s="1">
        <f t="shared" si="36"/>
        <v>0</v>
      </c>
    </row>
    <row r="216" spans="1:26" ht="24.95" customHeight="1" x14ac:dyDescent="0.25">
      <c r="A216"/>
      <c r="B216"/>
      <c r="C216" t="s">
        <v>956</v>
      </c>
      <c r="D216" s="2" t="s">
        <v>957</v>
      </c>
      <c r="E216" s="2"/>
      <c r="F216" t="s">
        <v>906</v>
      </c>
      <c r="G216">
        <v>11</v>
      </c>
      <c r="H216">
        <v>0</v>
      </c>
      <c r="I216">
        <f t="shared" si="31"/>
        <v>0</v>
      </c>
      <c r="J216">
        <f t="shared" si="32"/>
        <v>0</v>
      </c>
      <c r="K216">
        <f t="shared" si="33"/>
        <v>0</v>
      </c>
      <c r="L216">
        <f t="shared" si="34"/>
        <v>0</v>
      </c>
      <c r="M216"/>
      <c r="N216">
        <v>0</v>
      </c>
      <c r="O216"/>
      <c r="P216"/>
      <c r="Q216"/>
      <c r="R216"/>
      <c r="S216">
        <f t="shared" si="35"/>
        <v>0</v>
      </c>
      <c r="T216"/>
      <c r="U216"/>
      <c r="V216"/>
      <c r="W216"/>
      <c r="Z216" s="1">
        <f t="shared" si="36"/>
        <v>0</v>
      </c>
    </row>
    <row r="217" spans="1:26" ht="24.95" customHeight="1" x14ac:dyDescent="0.25">
      <c r="A217"/>
      <c r="B217"/>
      <c r="C217" t="s">
        <v>956</v>
      </c>
      <c r="D217" s="2" t="s">
        <v>957</v>
      </c>
      <c r="E217" s="2"/>
      <c r="F217" t="s">
        <v>906</v>
      </c>
      <c r="G217">
        <v>1</v>
      </c>
      <c r="H217">
        <v>0</v>
      </c>
      <c r="I217">
        <f t="shared" si="31"/>
        <v>0</v>
      </c>
      <c r="J217">
        <f t="shared" si="32"/>
        <v>0</v>
      </c>
      <c r="K217">
        <f t="shared" si="33"/>
        <v>0</v>
      </c>
      <c r="L217">
        <f t="shared" si="34"/>
        <v>0</v>
      </c>
      <c r="M217"/>
      <c r="N217">
        <v>0</v>
      </c>
      <c r="O217"/>
      <c r="P217"/>
      <c r="Q217"/>
      <c r="R217"/>
      <c r="S217">
        <f t="shared" si="35"/>
        <v>0</v>
      </c>
      <c r="T217"/>
      <c r="U217"/>
      <c r="V217"/>
      <c r="W217"/>
      <c r="Z217" s="1">
        <f t="shared" si="36"/>
        <v>0</v>
      </c>
    </row>
    <row r="218" spans="1:26" ht="24.95" customHeight="1" x14ac:dyDescent="0.25">
      <c r="A218"/>
      <c r="B218"/>
      <c r="C218" t="s">
        <v>958</v>
      </c>
      <c r="D218" s="2" t="s">
        <v>959</v>
      </c>
      <c r="E218" s="2"/>
      <c r="F218" t="s">
        <v>218</v>
      </c>
      <c r="G218">
        <v>7</v>
      </c>
      <c r="H218">
        <v>0</v>
      </c>
      <c r="I218">
        <f t="shared" si="31"/>
        <v>0</v>
      </c>
      <c r="J218">
        <f t="shared" si="32"/>
        <v>0</v>
      </c>
      <c r="K218">
        <f t="shared" si="33"/>
        <v>0</v>
      </c>
      <c r="L218">
        <f t="shared" si="34"/>
        <v>0</v>
      </c>
      <c r="M218"/>
      <c r="N218">
        <v>0</v>
      </c>
      <c r="O218"/>
      <c r="P218">
        <v>3.0000000000000001E-5</v>
      </c>
      <c r="Q218"/>
      <c r="R218">
        <v>3.0000000000000001E-5</v>
      </c>
      <c r="S218">
        <f t="shared" si="35"/>
        <v>0</v>
      </c>
      <c r="T218"/>
      <c r="U218"/>
      <c r="V218"/>
      <c r="W218"/>
      <c r="Z218" s="1">
        <f t="shared" si="36"/>
        <v>0</v>
      </c>
    </row>
    <row r="219" spans="1:26" ht="24.95" customHeight="1" x14ac:dyDescent="0.25">
      <c r="A219"/>
      <c r="B219"/>
      <c r="C219" t="s">
        <v>960</v>
      </c>
      <c r="D219" s="2" t="s">
        <v>961</v>
      </c>
      <c r="E219" s="2"/>
      <c r="F219" t="s">
        <v>218</v>
      </c>
      <c r="G219">
        <v>7</v>
      </c>
      <c r="H219">
        <v>0</v>
      </c>
      <c r="I219">
        <f t="shared" si="31"/>
        <v>0</v>
      </c>
      <c r="J219">
        <f t="shared" si="32"/>
        <v>0</v>
      </c>
      <c r="K219">
        <f t="shared" si="33"/>
        <v>0</v>
      </c>
      <c r="L219">
        <f t="shared" si="34"/>
        <v>0</v>
      </c>
      <c r="M219"/>
      <c r="N219">
        <v>0</v>
      </c>
      <c r="O219"/>
      <c r="P219"/>
      <c r="Q219"/>
      <c r="R219"/>
      <c r="S219">
        <f t="shared" si="35"/>
        <v>0</v>
      </c>
      <c r="T219"/>
      <c r="U219"/>
      <c r="V219"/>
      <c r="W219"/>
      <c r="Z219" s="1">
        <f t="shared" si="36"/>
        <v>0</v>
      </c>
    </row>
    <row r="220" spans="1:26" ht="24.95" customHeight="1" x14ac:dyDescent="0.25">
      <c r="A220"/>
      <c r="B220"/>
      <c r="C220" t="s">
        <v>962</v>
      </c>
      <c r="D220" s="2" t="s">
        <v>963</v>
      </c>
      <c r="E220" s="2"/>
      <c r="F220" t="s">
        <v>218</v>
      </c>
      <c r="G220">
        <v>7</v>
      </c>
      <c r="H220">
        <v>0</v>
      </c>
      <c r="I220">
        <f t="shared" si="31"/>
        <v>0</v>
      </c>
      <c r="J220">
        <f t="shared" si="32"/>
        <v>0</v>
      </c>
      <c r="K220">
        <f t="shared" si="33"/>
        <v>0</v>
      </c>
      <c r="L220">
        <f t="shared" si="34"/>
        <v>0</v>
      </c>
      <c r="M220"/>
      <c r="N220">
        <v>0</v>
      </c>
      <c r="O220"/>
      <c r="P220"/>
      <c r="Q220"/>
      <c r="R220"/>
      <c r="S220">
        <f t="shared" si="35"/>
        <v>0</v>
      </c>
      <c r="T220"/>
      <c r="U220"/>
      <c r="V220"/>
      <c r="W220"/>
      <c r="Z220" s="1">
        <f t="shared" si="36"/>
        <v>0</v>
      </c>
    </row>
    <row r="221" spans="1:26" ht="24.95" customHeight="1" x14ac:dyDescent="0.25">
      <c r="A221"/>
      <c r="B221"/>
      <c r="C221" t="s">
        <v>964</v>
      </c>
      <c r="D221" s="2" t="s">
        <v>965</v>
      </c>
      <c r="E221" s="2"/>
      <c r="F221" t="s">
        <v>218</v>
      </c>
      <c r="G221">
        <v>4</v>
      </c>
      <c r="H221">
        <v>0</v>
      </c>
      <c r="I221">
        <f t="shared" si="31"/>
        <v>0</v>
      </c>
      <c r="J221">
        <f t="shared" si="32"/>
        <v>0</v>
      </c>
      <c r="K221">
        <f t="shared" si="33"/>
        <v>0</v>
      </c>
      <c r="L221">
        <f t="shared" si="34"/>
        <v>0</v>
      </c>
      <c r="M221"/>
      <c r="N221">
        <v>0</v>
      </c>
      <c r="O221"/>
      <c r="P221"/>
      <c r="Q221"/>
      <c r="R221"/>
      <c r="S221">
        <f t="shared" si="35"/>
        <v>0</v>
      </c>
      <c r="T221"/>
      <c r="U221"/>
      <c r="V221"/>
      <c r="W221"/>
      <c r="Z221" s="1">
        <f t="shared" si="36"/>
        <v>0</v>
      </c>
    </row>
    <row r="222" spans="1:26" ht="24.95" customHeight="1" x14ac:dyDescent="0.25">
      <c r="A222"/>
      <c r="B222"/>
      <c r="C222" t="s">
        <v>966</v>
      </c>
      <c r="D222" s="2" t="s">
        <v>967</v>
      </c>
      <c r="E222" s="2"/>
      <c r="F222" t="s">
        <v>218</v>
      </c>
      <c r="G222">
        <v>12</v>
      </c>
      <c r="H222">
        <v>0</v>
      </c>
      <c r="I222">
        <f t="shared" si="31"/>
        <v>0</v>
      </c>
      <c r="J222">
        <f t="shared" si="32"/>
        <v>0</v>
      </c>
      <c r="K222">
        <f t="shared" si="33"/>
        <v>0</v>
      </c>
      <c r="L222">
        <f t="shared" si="34"/>
        <v>0</v>
      </c>
      <c r="M222"/>
      <c r="N222">
        <v>0</v>
      </c>
      <c r="O222"/>
      <c r="P222"/>
      <c r="Q222"/>
      <c r="R222"/>
      <c r="S222">
        <f t="shared" si="35"/>
        <v>0</v>
      </c>
      <c r="T222"/>
      <c r="U222"/>
      <c r="V222"/>
      <c r="W222"/>
      <c r="Z222" s="1">
        <f t="shared" si="36"/>
        <v>0</v>
      </c>
    </row>
    <row r="223" spans="1:26" ht="24.95" customHeight="1" x14ac:dyDescent="0.25">
      <c r="A223"/>
      <c r="B223"/>
      <c r="C223" t="s">
        <v>968</v>
      </c>
      <c r="D223" s="2" t="s">
        <v>969</v>
      </c>
      <c r="E223" s="2"/>
      <c r="F223" t="s">
        <v>906</v>
      </c>
      <c r="G223">
        <v>1</v>
      </c>
      <c r="H223">
        <v>0</v>
      </c>
      <c r="I223">
        <f t="shared" si="31"/>
        <v>0</v>
      </c>
      <c r="J223">
        <f t="shared" si="32"/>
        <v>0</v>
      </c>
      <c r="K223">
        <f t="shared" si="33"/>
        <v>0</v>
      </c>
      <c r="L223">
        <f t="shared" si="34"/>
        <v>0</v>
      </c>
      <c r="M223"/>
      <c r="N223">
        <v>0</v>
      </c>
      <c r="O223"/>
      <c r="P223"/>
      <c r="Q223"/>
      <c r="R223"/>
      <c r="S223">
        <f t="shared" si="35"/>
        <v>0</v>
      </c>
      <c r="T223"/>
      <c r="U223"/>
      <c r="V223"/>
      <c r="W223"/>
      <c r="Z223" s="1">
        <f t="shared" si="36"/>
        <v>0</v>
      </c>
    </row>
    <row r="224" spans="1:26" ht="24.95" customHeight="1" x14ac:dyDescent="0.25">
      <c r="A224"/>
      <c r="B224"/>
      <c r="C224" t="s">
        <v>970</v>
      </c>
      <c r="D224" s="2" t="s">
        <v>971</v>
      </c>
      <c r="E224" s="2"/>
      <c r="F224" t="s">
        <v>906</v>
      </c>
      <c r="G224">
        <v>2</v>
      </c>
      <c r="H224">
        <v>0</v>
      </c>
      <c r="I224">
        <f t="shared" si="31"/>
        <v>0</v>
      </c>
      <c r="J224">
        <f t="shared" si="32"/>
        <v>0</v>
      </c>
      <c r="K224">
        <f t="shared" si="33"/>
        <v>0</v>
      </c>
      <c r="L224">
        <f t="shared" si="34"/>
        <v>0</v>
      </c>
      <c r="M224"/>
      <c r="N224">
        <v>0</v>
      </c>
      <c r="O224"/>
      <c r="P224"/>
      <c r="Q224"/>
      <c r="R224"/>
      <c r="S224">
        <f t="shared" si="35"/>
        <v>0</v>
      </c>
      <c r="T224"/>
      <c r="U224"/>
      <c r="V224"/>
      <c r="W224"/>
      <c r="Z224" s="1">
        <f t="shared" si="36"/>
        <v>0</v>
      </c>
    </row>
    <row r="225" spans="1:26" ht="24.95" customHeight="1" x14ac:dyDescent="0.25">
      <c r="A225"/>
      <c r="B225"/>
      <c r="C225" t="s">
        <v>970</v>
      </c>
      <c r="D225" s="2" t="s">
        <v>971</v>
      </c>
      <c r="E225" s="2"/>
      <c r="F225" t="s">
        <v>906</v>
      </c>
      <c r="G225">
        <v>22</v>
      </c>
      <c r="H225">
        <v>0</v>
      </c>
      <c r="I225">
        <f t="shared" si="31"/>
        <v>0</v>
      </c>
      <c r="J225">
        <f t="shared" si="32"/>
        <v>0</v>
      </c>
      <c r="K225">
        <f t="shared" si="33"/>
        <v>0</v>
      </c>
      <c r="L225">
        <f t="shared" si="34"/>
        <v>0</v>
      </c>
      <c r="M225"/>
      <c r="N225">
        <v>0</v>
      </c>
      <c r="O225"/>
      <c r="P225"/>
      <c r="Q225"/>
      <c r="R225"/>
      <c r="S225">
        <f t="shared" si="35"/>
        <v>0</v>
      </c>
      <c r="T225"/>
      <c r="U225"/>
      <c r="V225"/>
      <c r="W225"/>
      <c r="Z225" s="1">
        <f t="shared" si="36"/>
        <v>0</v>
      </c>
    </row>
    <row r="226" spans="1:26" ht="24.95" customHeight="1" x14ac:dyDescent="0.25">
      <c r="A226"/>
      <c r="B226"/>
      <c r="C226" t="s">
        <v>972</v>
      </c>
      <c r="D226" s="2" t="s">
        <v>973</v>
      </c>
      <c r="E226" s="2"/>
      <c r="F226" t="s">
        <v>779</v>
      </c>
      <c r="G226">
        <v>12</v>
      </c>
      <c r="H226">
        <v>0</v>
      </c>
      <c r="I226">
        <f t="shared" si="31"/>
        <v>0</v>
      </c>
      <c r="J226">
        <f t="shared" si="32"/>
        <v>0</v>
      </c>
      <c r="K226">
        <f t="shared" si="33"/>
        <v>0</v>
      </c>
      <c r="L226">
        <f t="shared" si="34"/>
        <v>0</v>
      </c>
      <c r="M226"/>
      <c r="N226">
        <v>0</v>
      </c>
      <c r="O226"/>
      <c r="P226"/>
      <c r="Q226"/>
      <c r="R226"/>
      <c r="S226">
        <f t="shared" si="35"/>
        <v>0</v>
      </c>
      <c r="T226"/>
      <c r="U226"/>
      <c r="V226"/>
      <c r="W226"/>
      <c r="Z226" s="1">
        <f t="shared" si="36"/>
        <v>0</v>
      </c>
    </row>
    <row r="227" spans="1:26" ht="24.95" customHeight="1" x14ac:dyDescent="0.25">
      <c r="A227"/>
      <c r="B227"/>
      <c r="C227" t="s">
        <v>974</v>
      </c>
      <c r="D227" s="2" t="s">
        <v>975</v>
      </c>
      <c r="E227" s="2"/>
      <c r="F227" t="s">
        <v>906</v>
      </c>
      <c r="G227">
        <v>1</v>
      </c>
      <c r="H227">
        <v>0</v>
      </c>
      <c r="I227">
        <f t="shared" si="31"/>
        <v>0</v>
      </c>
      <c r="J227">
        <f t="shared" si="32"/>
        <v>0</v>
      </c>
      <c r="K227">
        <f t="shared" si="33"/>
        <v>0</v>
      </c>
      <c r="L227">
        <f t="shared" si="34"/>
        <v>0</v>
      </c>
      <c r="M227"/>
      <c r="N227">
        <v>0</v>
      </c>
      <c r="O227"/>
      <c r="P227"/>
      <c r="Q227"/>
      <c r="R227"/>
      <c r="S227">
        <f t="shared" si="35"/>
        <v>0</v>
      </c>
      <c r="T227"/>
      <c r="U227"/>
      <c r="V227"/>
      <c r="W227"/>
      <c r="Z227" s="1">
        <f t="shared" si="36"/>
        <v>0</v>
      </c>
    </row>
    <row r="228" spans="1:26" ht="24.95" customHeight="1" x14ac:dyDescent="0.25">
      <c r="A228"/>
      <c r="B228"/>
      <c r="C228" t="s">
        <v>976</v>
      </c>
      <c r="D228" s="2" t="s">
        <v>977</v>
      </c>
      <c r="E228" s="2"/>
      <c r="F228" t="s">
        <v>779</v>
      </c>
      <c r="G228">
        <v>7</v>
      </c>
      <c r="H228">
        <v>0</v>
      </c>
      <c r="I228">
        <f t="shared" si="31"/>
        <v>0</v>
      </c>
      <c r="J228">
        <f t="shared" si="32"/>
        <v>0</v>
      </c>
      <c r="K228">
        <f t="shared" si="33"/>
        <v>0</v>
      </c>
      <c r="L228">
        <f t="shared" si="34"/>
        <v>0</v>
      </c>
      <c r="M228"/>
      <c r="N228">
        <v>0</v>
      </c>
      <c r="O228"/>
      <c r="P228"/>
      <c r="Q228"/>
      <c r="R228"/>
      <c r="S228">
        <f t="shared" si="35"/>
        <v>0</v>
      </c>
      <c r="T228"/>
      <c r="U228"/>
      <c r="V228"/>
      <c r="W228"/>
      <c r="Z228" s="1">
        <f t="shared" si="36"/>
        <v>0</v>
      </c>
    </row>
    <row r="229" spans="1:26" ht="24.95" customHeight="1" x14ac:dyDescent="0.25">
      <c r="A229"/>
      <c r="B229"/>
      <c r="C229" t="s">
        <v>978</v>
      </c>
      <c r="D229" s="2" t="s">
        <v>979</v>
      </c>
      <c r="E229" s="2"/>
      <c r="F229" t="s">
        <v>779</v>
      </c>
      <c r="G229">
        <v>1</v>
      </c>
      <c r="H229">
        <v>0</v>
      </c>
      <c r="I229">
        <f t="shared" si="31"/>
        <v>0</v>
      </c>
      <c r="J229">
        <f t="shared" si="32"/>
        <v>0</v>
      </c>
      <c r="K229">
        <f t="shared" si="33"/>
        <v>0</v>
      </c>
      <c r="L229">
        <f t="shared" si="34"/>
        <v>0</v>
      </c>
      <c r="M229"/>
      <c r="N229">
        <v>0</v>
      </c>
      <c r="O229"/>
      <c r="P229"/>
      <c r="Q229"/>
      <c r="R229"/>
      <c r="S229">
        <f t="shared" si="35"/>
        <v>0</v>
      </c>
      <c r="T229"/>
      <c r="U229"/>
      <c r="V229"/>
      <c r="W229"/>
      <c r="Z229" s="1">
        <f t="shared" si="36"/>
        <v>0</v>
      </c>
    </row>
    <row r="230" spans="1:26" ht="24.95" customHeight="1" x14ac:dyDescent="0.25">
      <c r="A230"/>
      <c r="B230"/>
      <c r="C230" t="s">
        <v>978</v>
      </c>
      <c r="D230" s="2" t="s">
        <v>979</v>
      </c>
      <c r="E230" s="2"/>
      <c r="F230" t="s">
        <v>779</v>
      </c>
      <c r="G230">
        <v>11</v>
      </c>
      <c r="H230">
        <v>0</v>
      </c>
      <c r="I230">
        <f t="shared" si="31"/>
        <v>0</v>
      </c>
      <c r="J230">
        <f t="shared" si="32"/>
        <v>0</v>
      </c>
      <c r="K230">
        <f t="shared" si="33"/>
        <v>0</v>
      </c>
      <c r="L230">
        <f t="shared" si="34"/>
        <v>0</v>
      </c>
      <c r="M230"/>
      <c r="N230">
        <v>0</v>
      </c>
      <c r="O230"/>
      <c r="P230"/>
      <c r="Q230"/>
      <c r="R230"/>
      <c r="S230">
        <f t="shared" si="35"/>
        <v>0</v>
      </c>
      <c r="T230"/>
      <c r="U230"/>
      <c r="V230"/>
      <c r="W230"/>
      <c r="Z230" s="1">
        <f t="shared" si="36"/>
        <v>0</v>
      </c>
    </row>
    <row r="231" spans="1:26" ht="24.95" customHeight="1" x14ac:dyDescent="0.25">
      <c r="A231"/>
      <c r="B231"/>
      <c r="C231" t="s">
        <v>980</v>
      </c>
      <c r="D231" s="2" t="s">
        <v>981</v>
      </c>
      <c r="E231" s="2"/>
      <c r="F231" t="s">
        <v>255</v>
      </c>
      <c r="G231">
        <v>1.1249403125047683</v>
      </c>
      <c r="H231">
        <v>0</v>
      </c>
      <c r="I231">
        <f t="shared" si="31"/>
        <v>0</v>
      </c>
      <c r="J231">
        <f t="shared" si="32"/>
        <v>0</v>
      </c>
      <c r="K231">
        <f t="shared" si="33"/>
        <v>0</v>
      </c>
      <c r="L231">
        <f t="shared" si="34"/>
        <v>0</v>
      </c>
      <c r="M231"/>
      <c r="N231">
        <v>0</v>
      </c>
      <c r="O231"/>
      <c r="P231"/>
      <c r="Q231"/>
      <c r="R231"/>
      <c r="S231">
        <f t="shared" si="35"/>
        <v>0</v>
      </c>
      <c r="T231"/>
      <c r="U231"/>
      <c r="V231"/>
      <c r="W231"/>
      <c r="Z231" s="1">
        <f t="shared" si="36"/>
        <v>0</v>
      </c>
    </row>
    <row r="232" spans="1:26" ht="24.95" customHeight="1" x14ac:dyDescent="0.25">
      <c r="A232"/>
      <c r="B232"/>
      <c r="C232" t="s">
        <v>982</v>
      </c>
      <c r="D232" s="2" t="s">
        <v>983</v>
      </c>
      <c r="E232" s="2"/>
      <c r="F232" t="s">
        <v>779</v>
      </c>
      <c r="G232">
        <v>22</v>
      </c>
      <c r="H232">
        <v>0</v>
      </c>
      <c r="I232">
        <f t="shared" si="31"/>
        <v>0</v>
      </c>
      <c r="J232">
        <f t="shared" si="32"/>
        <v>0</v>
      </c>
      <c r="K232">
        <f t="shared" si="33"/>
        <v>0</v>
      </c>
      <c r="L232">
        <f t="shared" si="34"/>
        <v>0</v>
      </c>
      <c r="M232">
        <f>ROUND(G232*(H232),2)</f>
        <v>0</v>
      </c>
      <c r="N232">
        <v>0</v>
      </c>
      <c r="O232"/>
      <c r="P232"/>
      <c r="Q232"/>
      <c r="R232"/>
      <c r="S232">
        <f t="shared" si="35"/>
        <v>0</v>
      </c>
      <c r="T232"/>
      <c r="U232"/>
      <c r="V232"/>
      <c r="W232"/>
      <c r="Z232" s="1">
        <f t="shared" si="36"/>
        <v>0</v>
      </c>
    </row>
    <row r="233" spans="1:26" ht="24.95" customHeight="1" x14ac:dyDescent="0.25">
      <c r="A233"/>
      <c r="B233"/>
      <c r="C233" t="s">
        <v>982</v>
      </c>
      <c r="D233" s="2" t="s">
        <v>983</v>
      </c>
      <c r="E233" s="2"/>
      <c r="F233" t="s">
        <v>779</v>
      </c>
      <c r="G233">
        <v>2</v>
      </c>
      <c r="H233">
        <v>0</v>
      </c>
      <c r="I233">
        <f t="shared" si="31"/>
        <v>0</v>
      </c>
      <c r="J233">
        <f t="shared" si="32"/>
        <v>0</v>
      </c>
      <c r="K233">
        <f t="shared" si="33"/>
        <v>0</v>
      </c>
      <c r="L233">
        <f t="shared" si="34"/>
        <v>0</v>
      </c>
      <c r="M233">
        <f>ROUND(G233*(H233),2)</f>
        <v>0</v>
      </c>
      <c r="N233">
        <v>0</v>
      </c>
      <c r="O233"/>
      <c r="P233"/>
      <c r="Q233"/>
      <c r="R233"/>
      <c r="S233">
        <f t="shared" si="35"/>
        <v>0</v>
      </c>
      <c r="T233"/>
      <c r="U233"/>
      <c r="V233"/>
      <c r="W233"/>
      <c r="Z233" s="1">
        <f t="shared" si="36"/>
        <v>0</v>
      </c>
    </row>
    <row r="234" spans="1:26" ht="24.95" customHeight="1" x14ac:dyDescent="0.25">
      <c r="A234"/>
      <c r="B234"/>
      <c r="C234" t="s">
        <v>984</v>
      </c>
      <c r="D234" s="2" t="s">
        <v>985</v>
      </c>
      <c r="E234" s="2"/>
      <c r="F234" t="s">
        <v>779</v>
      </c>
      <c r="G234">
        <v>1</v>
      </c>
      <c r="H234">
        <v>0</v>
      </c>
      <c r="I234">
        <f t="shared" si="31"/>
        <v>0</v>
      </c>
      <c r="J234">
        <f t="shared" si="32"/>
        <v>0</v>
      </c>
      <c r="K234">
        <f t="shared" si="33"/>
        <v>0</v>
      </c>
      <c r="L234">
        <f t="shared" si="34"/>
        <v>0</v>
      </c>
      <c r="M234"/>
      <c r="N234">
        <v>0</v>
      </c>
      <c r="O234"/>
      <c r="P234"/>
      <c r="Q234"/>
      <c r="R234"/>
      <c r="S234">
        <f t="shared" si="35"/>
        <v>0</v>
      </c>
      <c r="T234"/>
      <c r="U234"/>
      <c r="V234"/>
      <c r="W234"/>
      <c r="Z234" s="1">
        <f t="shared" si="36"/>
        <v>0</v>
      </c>
    </row>
    <row r="235" spans="1:26" ht="24.95" customHeight="1" x14ac:dyDescent="0.25">
      <c r="A235"/>
      <c r="B235"/>
      <c r="C235" t="s">
        <v>986</v>
      </c>
      <c r="D235" s="2" t="s">
        <v>987</v>
      </c>
      <c r="E235" s="2"/>
      <c r="F235" t="s">
        <v>906</v>
      </c>
      <c r="G235">
        <v>7</v>
      </c>
      <c r="H235">
        <v>0</v>
      </c>
      <c r="I235">
        <f t="shared" si="31"/>
        <v>0</v>
      </c>
      <c r="J235">
        <f t="shared" si="32"/>
        <v>0</v>
      </c>
      <c r="K235">
        <f t="shared" si="33"/>
        <v>0</v>
      </c>
      <c r="L235">
        <f t="shared" si="34"/>
        <v>0</v>
      </c>
      <c r="M235"/>
      <c r="N235">
        <v>0</v>
      </c>
      <c r="O235"/>
      <c r="P235"/>
      <c r="Q235"/>
      <c r="R235"/>
      <c r="S235">
        <f t="shared" si="35"/>
        <v>0</v>
      </c>
      <c r="T235"/>
      <c r="U235"/>
      <c r="V235"/>
      <c r="W235"/>
      <c r="Z235" s="1">
        <f t="shared" si="36"/>
        <v>0</v>
      </c>
    </row>
    <row r="236" spans="1:26" ht="24.95" customHeight="1" x14ac:dyDescent="0.25">
      <c r="A236"/>
      <c r="B236"/>
      <c r="C236" t="s">
        <v>988</v>
      </c>
      <c r="D236" s="2" t="s">
        <v>989</v>
      </c>
      <c r="E236" s="2"/>
      <c r="F236" t="s">
        <v>779</v>
      </c>
      <c r="G236">
        <v>1</v>
      </c>
      <c r="H236">
        <v>0</v>
      </c>
      <c r="I236">
        <f t="shared" si="31"/>
        <v>0</v>
      </c>
      <c r="J236">
        <f t="shared" si="32"/>
        <v>0</v>
      </c>
      <c r="K236">
        <f t="shared" si="33"/>
        <v>0</v>
      </c>
      <c r="L236">
        <f t="shared" si="34"/>
        <v>0</v>
      </c>
      <c r="M236"/>
      <c r="N236">
        <v>0</v>
      </c>
      <c r="O236"/>
      <c r="P236"/>
      <c r="Q236"/>
      <c r="R236"/>
      <c r="S236">
        <f t="shared" si="35"/>
        <v>0</v>
      </c>
      <c r="T236"/>
      <c r="U236"/>
      <c r="V236"/>
      <c r="W236"/>
      <c r="Z236" s="1">
        <f t="shared" si="36"/>
        <v>0</v>
      </c>
    </row>
    <row r="237" spans="1:26" ht="24.95" customHeight="1" x14ac:dyDescent="0.25">
      <c r="A237"/>
      <c r="B237"/>
      <c r="C237" t="s">
        <v>988</v>
      </c>
      <c r="D237" s="2" t="s">
        <v>989</v>
      </c>
      <c r="E237" s="2"/>
      <c r="F237" t="s">
        <v>779</v>
      </c>
      <c r="G237">
        <v>11</v>
      </c>
      <c r="H237">
        <v>0</v>
      </c>
      <c r="I237">
        <f t="shared" ref="I237:I268" si="37">ROUND(G237*(H237),2)</f>
        <v>0</v>
      </c>
      <c r="J237">
        <f t="shared" ref="J237:J257" si="38">ROUND(G237*(N237),2)</f>
        <v>0</v>
      </c>
      <c r="K237">
        <f t="shared" ref="K237:K257" si="39">ROUND(G237*(O237),2)</f>
        <v>0</v>
      </c>
      <c r="L237">
        <f t="shared" ref="L237:L257" si="40">ROUND(G237*(H237),2)</f>
        <v>0</v>
      </c>
      <c r="M237"/>
      <c r="N237">
        <v>0</v>
      </c>
      <c r="O237"/>
      <c r="P237"/>
      <c r="Q237"/>
      <c r="R237"/>
      <c r="S237">
        <f t="shared" ref="S237:S257" si="41">ROUND(G237*(P237),3)</f>
        <v>0</v>
      </c>
      <c r="T237"/>
      <c r="U237"/>
      <c r="V237"/>
      <c r="W237"/>
      <c r="Z237" s="1">
        <f t="shared" ref="Z237:Z257" si="42">0.058844*POWER(I237,0.952797)</f>
        <v>0</v>
      </c>
    </row>
    <row r="238" spans="1:26" ht="24.95" customHeight="1" x14ac:dyDescent="0.25">
      <c r="A238"/>
      <c r="B238"/>
      <c r="C238" t="s">
        <v>990</v>
      </c>
      <c r="D238" s="2" t="s">
        <v>991</v>
      </c>
      <c r="E238" s="2"/>
      <c r="F238" t="s">
        <v>218</v>
      </c>
      <c r="G238">
        <v>150</v>
      </c>
      <c r="H238">
        <v>0</v>
      </c>
      <c r="I238">
        <f t="shared" si="37"/>
        <v>0</v>
      </c>
      <c r="J238">
        <f t="shared" si="38"/>
        <v>0</v>
      </c>
      <c r="K238">
        <f t="shared" si="39"/>
        <v>0</v>
      </c>
      <c r="L238">
        <f t="shared" si="40"/>
        <v>0</v>
      </c>
      <c r="M238">
        <f>ROUND(G238*(H238),2)</f>
        <v>0</v>
      </c>
      <c r="N238">
        <v>0</v>
      </c>
      <c r="O238"/>
      <c r="P238"/>
      <c r="Q238"/>
      <c r="R238"/>
      <c r="S238">
        <f t="shared" si="41"/>
        <v>0</v>
      </c>
      <c r="T238"/>
      <c r="U238"/>
      <c r="V238"/>
      <c r="W238"/>
      <c r="Z238" s="1">
        <f t="shared" si="42"/>
        <v>0</v>
      </c>
    </row>
    <row r="239" spans="1:26" ht="24.95" customHeight="1" x14ac:dyDescent="0.25">
      <c r="A239"/>
      <c r="B239"/>
      <c r="C239" t="s">
        <v>992</v>
      </c>
      <c r="D239" s="2" t="s">
        <v>993</v>
      </c>
      <c r="E239" s="2"/>
      <c r="F239" t="s">
        <v>779</v>
      </c>
      <c r="G239">
        <v>4</v>
      </c>
      <c r="H239">
        <v>0</v>
      </c>
      <c r="I239">
        <f t="shared" si="37"/>
        <v>0</v>
      </c>
      <c r="J239">
        <f t="shared" si="38"/>
        <v>0</v>
      </c>
      <c r="K239">
        <f t="shared" si="39"/>
        <v>0</v>
      </c>
      <c r="L239">
        <f t="shared" si="40"/>
        <v>0</v>
      </c>
      <c r="M239"/>
      <c r="N239">
        <v>0</v>
      </c>
      <c r="O239"/>
      <c r="P239"/>
      <c r="Q239"/>
      <c r="R239"/>
      <c r="S239">
        <f t="shared" si="41"/>
        <v>0</v>
      </c>
      <c r="T239"/>
      <c r="U239"/>
      <c r="V239"/>
      <c r="W239"/>
      <c r="Z239" s="1">
        <f t="shared" si="42"/>
        <v>0</v>
      </c>
    </row>
    <row r="240" spans="1:26" ht="24.95" customHeight="1" x14ac:dyDescent="0.25">
      <c r="A240"/>
      <c r="B240"/>
      <c r="C240" t="s">
        <v>994</v>
      </c>
      <c r="D240" s="2" t="s">
        <v>995</v>
      </c>
      <c r="E240" s="2"/>
      <c r="F240" t="s">
        <v>779</v>
      </c>
      <c r="G240">
        <v>1</v>
      </c>
      <c r="H240">
        <v>0</v>
      </c>
      <c r="I240">
        <f t="shared" si="37"/>
        <v>0</v>
      </c>
      <c r="J240">
        <f t="shared" si="38"/>
        <v>0</v>
      </c>
      <c r="K240">
        <f t="shared" si="39"/>
        <v>0</v>
      </c>
      <c r="L240">
        <f t="shared" si="40"/>
        <v>0</v>
      </c>
      <c r="M240"/>
      <c r="N240">
        <v>0</v>
      </c>
      <c r="O240"/>
      <c r="P240"/>
      <c r="Q240"/>
      <c r="R240"/>
      <c r="S240">
        <f t="shared" si="41"/>
        <v>0</v>
      </c>
      <c r="T240"/>
      <c r="U240"/>
      <c r="V240"/>
      <c r="W240"/>
      <c r="Z240" s="1">
        <f t="shared" si="42"/>
        <v>0</v>
      </c>
    </row>
    <row r="241" spans="1:26" ht="24.95" customHeight="1" x14ac:dyDescent="0.25">
      <c r="A241"/>
      <c r="B241"/>
      <c r="C241" t="s">
        <v>994</v>
      </c>
      <c r="D241" s="2" t="s">
        <v>995</v>
      </c>
      <c r="E241" s="2"/>
      <c r="F241" t="s">
        <v>779</v>
      </c>
      <c r="G241">
        <v>11</v>
      </c>
      <c r="H241">
        <v>0</v>
      </c>
      <c r="I241">
        <f t="shared" si="37"/>
        <v>0</v>
      </c>
      <c r="J241">
        <f t="shared" si="38"/>
        <v>0</v>
      </c>
      <c r="K241">
        <f t="shared" si="39"/>
        <v>0</v>
      </c>
      <c r="L241">
        <f t="shared" si="40"/>
        <v>0</v>
      </c>
      <c r="M241"/>
      <c r="N241">
        <v>0</v>
      </c>
      <c r="O241"/>
      <c r="P241"/>
      <c r="Q241"/>
      <c r="R241"/>
      <c r="S241">
        <f t="shared" si="41"/>
        <v>0</v>
      </c>
      <c r="T241"/>
      <c r="U241"/>
      <c r="V241"/>
      <c r="W241"/>
      <c r="Z241" s="1">
        <f t="shared" si="42"/>
        <v>0</v>
      </c>
    </row>
    <row r="242" spans="1:26" ht="24.95" customHeight="1" x14ac:dyDescent="0.25">
      <c r="A242"/>
      <c r="B242"/>
      <c r="C242" t="s">
        <v>996</v>
      </c>
      <c r="D242" s="2" t="s">
        <v>997</v>
      </c>
      <c r="E242" s="2"/>
      <c r="F242" t="s">
        <v>779</v>
      </c>
      <c r="G242">
        <v>1</v>
      </c>
      <c r="H242">
        <v>0</v>
      </c>
      <c r="I242">
        <f t="shared" si="37"/>
        <v>0</v>
      </c>
      <c r="J242">
        <f t="shared" si="38"/>
        <v>0</v>
      </c>
      <c r="K242">
        <f t="shared" si="39"/>
        <v>0</v>
      </c>
      <c r="L242">
        <f t="shared" si="40"/>
        <v>0</v>
      </c>
      <c r="M242"/>
      <c r="N242">
        <v>0</v>
      </c>
      <c r="O242"/>
      <c r="P242"/>
      <c r="Q242"/>
      <c r="R242"/>
      <c r="S242">
        <f t="shared" si="41"/>
        <v>0</v>
      </c>
      <c r="T242"/>
      <c r="U242"/>
      <c r="V242"/>
      <c r="W242"/>
      <c r="Z242" s="1">
        <f t="shared" si="42"/>
        <v>0</v>
      </c>
    </row>
    <row r="243" spans="1:26" ht="24.95" customHeight="1" x14ac:dyDescent="0.25">
      <c r="A243"/>
      <c r="B243"/>
      <c r="C243" t="s">
        <v>998</v>
      </c>
      <c r="D243" s="2" t="s">
        <v>999</v>
      </c>
      <c r="E243" s="2"/>
      <c r="F243" t="s">
        <v>779</v>
      </c>
      <c r="G243">
        <v>6</v>
      </c>
      <c r="H243">
        <v>0</v>
      </c>
      <c r="I243">
        <f t="shared" si="37"/>
        <v>0</v>
      </c>
      <c r="J243">
        <f t="shared" si="38"/>
        <v>0</v>
      </c>
      <c r="K243">
        <f t="shared" si="39"/>
        <v>0</v>
      </c>
      <c r="L243">
        <f t="shared" si="40"/>
        <v>0</v>
      </c>
      <c r="M243"/>
      <c r="N243">
        <v>0</v>
      </c>
      <c r="O243"/>
      <c r="P243"/>
      <c r="Q243"/>
      <c r="R243"/>
      <c r="S243">
        <f t="shared" si="41"/>
        <v>0</v>
      </c>
      <c r="T243"/>
      <c r="U243"/>
      <c r="V243"/>
      <c r="W243"/>
      <c r="Z243" s="1">
        <f t="shared" si="42"/>
        <v>0</v>
      </c>
    </row>
    <row r="244" spans="1:26" ht="24.95" customHeight="1" x14ac:dyDescent="0.25">
      <c r="A244"/>
      <c r="B244"/>
      <c r="C244" t="s">
        <v>1000</v>
      </c>
      <c r="D244" s="2" t="s">
        <v>1001</v>
      </c>
      <c r="E244" s="2"/>
      <c r="F244" t="s">
        <v>218</v>
      </c>
      <c r="G244">
        <v>1</v>
      </c>
      <c r="H244">
        <v>0</v>
      </c>
      <c r="I244">
        <f t="shared" si="37"/>
        <v>0</v>
      </c>
      <c r="J244">
        <f t="shared" si="38"/>
        <v>0</v>
      </c>
      <c r="K244">
        <f t="shared" si="39"/>
        <v>0</v>
      </c>
      <c r="L244">
        <f t="shared" si="40"/>
        <v>0</v>
      </c>
      <c r="M244"/>
      <c r="N244">
        <v>0</v>
      </c>
      <c r="O244"/>
      <c r="P244"/>
      <c r="Q244"/>
      <c r="R244"/>
      <c r="S244">
        <f t="shared" si="41"/>
        <v>0</v>
      </c>
      <c r="T244"/>
      <c r="U244"/>
      <c r="V244"/>
      <c r="W244"/>
      <c r="Z244" s="1">
        <f t="shared" si="42"/>
        <v>0</v>
      </c>
    </row>
    <row r="245" spans="1:26" ht="24.95" customHeight="1" x14ac:dyDescent="0.25">
      <c r="A245"/>
      <c r="B245"/>
      <c r="C245" t="s">
        <v>1002</v>
      </c>
      <c r="D245" s="2" t="s">
        <v>1003</v>
      </c>
      <c r="E245" s="2"/>
      <c r="F245" t="s">
        <v>218</v>
      </c>
      <c r="G245">
        <v>11</v>
      </c>
      <c r="H245">
        <v>0</v>
      </c>
      <c r="I245">
        <f t="shared" si="37"/>
        <v>0</v>
      </c>
      <c r="J245">
        <f t="shared" si="38"/>
        <v>0</v>
      </c>
      <c r="K245">
        <f t="shared" si="39"/>
        <v>0</v>
      </c>
      <c r="L245">
        <f t="shared" si="40"/>
        <v>0</v>
      </c>
      <c r="M245"/>
      <c r="N245">
        <v>0</v>
      </c>
      <c r="O245"/>
      <c r="P245"/>
      <c r="Q245"/>
      <c r="R245"/>
      <c r="S245">
        <f t="shared" si="41"/>
        <v>0</v>
      </c>
      <c r="T245"/>
      <c r="U245"/>
      <c r="V245"/>
      <c r="W245"/>
      <c r="Z245" s="1">
        <f t="shared" si="42"/>
        <v>0</v>
      </c>
    </row>
    <row r="246" spans="1:26" ht="24.95" customHeight="1" x14ac:dyDescent="0.25">
      <c r="A246"/>
      <c r="B246"/>
      <c r="C246" t="s">
        <v>1004</v>
      </c>
      <c r="D246" s="2" t="s">
        <v>1005</v>
      </c>
      <c r="E246" s="2"/>
      <c r="F246" t="s">
        <v>779</v>
      </c>
      <c r="G246">
        <v>4</v>
      </c>
      <c r="H246">
        <v>0</v>
      </c>
      <c r="I246">
        <f t="shared" si="37"/>
        <v>0</v>
      </c>
      <c r="J246">
        <f t="shared" si="38"/>
        <v>0</v>
      </c>
      <c r="K246">
        <f t="shared" si="39"/>
        <v>0</v>
      </c>
      <c r="L246">
        <f t="shared" si="40"/>
        <v>0</v>
      </c>
      <c r="M246"/>
      <c r="N246">
        <v>0</v>
      </c>
      <c r="O246"/>
      <c r="P246"/>
      <c r="Q246"/>
      <c r="R246"/>
      <c r="S246">
        <f t="shared" si="41"/>
        <v>0</v>
      </c>
      <c r="T246"/>
      <c r="U246"/>
      <c r="V246"/>
      <c r="W246"/>
      <c r="Z246" s="1">
        <f t="shared" si="42"/>
        <v>0</v>
      </c>
    </row>
    <row r="247" spans="1:26" ht="24.95" customHeight="1" x14ac:dyDescent="0.25">
      <c r="A247"/>
      <c r="B247"/>
      <c r="C247" t="s">
        <v>1006</v>
      </c>
      <c r="D247" s="2" t="s">
        <v>1007</v>
      </c>
      <c r="E247" s="2"/>
      <c r="F247" t="s">
        <v>779</v>
      </c>
      <c r="G247">
        <v>7</v>
      </c>
      <c r="H247">
        <v>0</v>
      </c>
      <c r="I247">
        <f t="shared" si="37"/>
        <v>0</v>
      </c>
      <c r="J247">
        <f t="shared" si="38"/>
        <v>0</v>
      </c>
      <c r="K247">
        <f t="shared" si="39"/>
        <v>0</v>
      </c>
      <c r="L247">
        <f t="shared" si="40"/>
        <v>0</v>
      </c>
      <c r="M247"/>
      <c r="N247">
        <v>0</v>
      </c>
      <c r="O247"/>
      <c r="P247"/>
      <c r="Q247"/>
      <c r="R247"/>
      <c r="S247">
        <f t="shared" si="41"/>
        <v>0</v>
      </c>
      <c r="T247"/>
      <c r="U247"/>
      <c r="V247"/>
      <c r="W247"/>
      <c r="Z247" s="1">
        <f t="shared" si="42"/>
        <v>0</v>
      </c>
    </row>
    <row r="248" spans="1:26" ht="24.95" customHeight="1" x14ac:dyDescent="0.25">
      <c r="A248"/>
      <c r="B248"/>
      <c r="C248" t="s">
        <v>1008</v>
      </c>
      <c r="D248" s="2" t="s">
        <v>1009</v>
      </c>
      <c r="E248" s="2"/>
      <c r="F248" t="s">
        <v>779</v>
      </c>
      <c r="G248">
        <v>1</v>
      </c>
      <c r="H248">
        <v>0</v>
      </c>
      <c r="I248">
        <f t="shared" si="37"/>
        <v>0</v>
      </c>
      <c r="J248">
        <f t="shared" si="38"/>
        <v>0</v>
      </c>
      <c r="K248">
        <f t="shared" si="39"/>
        <v>0</v>
      </c>
      <c r="L248">
        <f t="shared" si="40"/>
        <v>0</v>
      </c>
      <c r="M248"/>
      <c r="N248">
        <v>0</v>
      </c>
      <c r="O248"/>
      <c r="P248"/>
      <c r="Q248"/>
      <c r="R248"/>
      <c r="S248">
        <f t="shared" si="41"/>
        <v>0</v>
      </c>
      <c r="T248"/>
      <c r="U248"/>
      <c r="V248"/>
      <c r="W248"/>
      <c r="Z248" s="1">
        <f t="shared" si="42"/>
        <v>0</v>
      </c>
    </row>
    <row r="249" spans="1:26" ht="24.95" customHeight="1" x14ac:dyDescent="0.25">
      <c r="A249"/>
      <c r="B249"/>
      <c r="C249" t="s">
        <v>1010</v>
      </c>
      <c r="D249" s="2" t="s">
        <v>1011</v>
      </c>
      <c r="E249" s="2"/>
      <c r="F249" t="s">
        <v>779</v>
      </c>
      <c r="G249">
        <v>6</v>
      </c>
      <c r="H249">
        <v>0</v>
      </c>
      <c r="I249">
        <f t="shared" si="37"/>
        <v>0</v>
      </c>
      <c r="J249">
        <f t="shared" si="38"/>
        <v>0</v>
      </c>
      <c r="K249">
        <f t="shared" si="39"/>
        <v>0</v>
      </c>
      <c r="L249">
        <f t="shared" si="40"/>
        <v>0</v>
      </c>
      <c r="M249"/>
      <c r="N249">
        <v>0</v>
      </c>
      <c r="O249"/>
      <c r="P249"/>
      <c r="Q249"/>
      <c r="R249"/>
      <c r="S249">
        <f t="shared" si="41"/>
        <v>0</v>
      </c>
      <c r="T249"/>
      <c r="U249"/>
      <c r="V249"/>
      <c r="W249"/>
      <c r="Z249" s="1">
        <f t="shared" si="42"/>
        <v>0</v>
      </c>
    </row>
    <row r="250" spans="1:26" ht="24.95" customHeight="1" x14ac:dyDescent="0.25">
      <c r="A250"/>
      <c r="B250"/>
      <c r="C250" t="s">
        <v>1012</v>
      </c>
      <c r="D250" s="2" t="s">
        <v>1013</v>
      </c>
      <c r="E250" s="2"/>
      <c r="F250" t="s">
        <v>218</v>
      </c>
      <c r="G250">
        <v>6</v>
      </c>
      <c r="H250">
        <v>0</v>
      </c>
      <c r="I250">
        <f t="shared" si="37"/>
        <v>0</v>
      </c>
      <c r="J250">
        <f t="shared" si="38"/>
        <v>0</v>
      </c>
      <c r="K250">
        <f t="shared" si="39"/>
        <v>0</v>
      </c>
      <c r="L250">
        <f t="shared" si="40"/>
        <v>0</v>
      </c>
      <c r="M250"/>
      <c r="N250">
        <v>0</v>
      </c>
      <c r="O250"/>
      <c r="P250"/>
      <c r="Q250"/>
      <c r="R250"/>
      <c r="S250">
        <f t="shared" si="41"/>
        <v>0</v>
      </c>
      <c r="T250"/>
      <c r="U250"/>
      <c r="V250"/>
      <c r="W250"/>
      <c r="Z250" s="1">
        <f t="shared" si="42"/>
        <v>0</v>
      </c>
    </row>
    <row r="251" spans="1:26" ht="24.95" customHeight="1" x14ac:dyDescent="0.25">
      <c r="A251"/>
      <c r="B251"/>
      <c r="C251" t="s">
        <v>1014</v>
      </c>
      <c r="D251" s="2" t="s">
        <v>1015</v>
      </c>
      <c r="E251" s="2"/>
      <c r="F251" t="s">
        <v>218</v>
      </c>
      <c r="G251">
        <v>1</v>
      </c>
      <c r="H251">
        <v>0</v>
      </c>
      <c r="I251">
        <f t="shared" si="37"/>
        <v>0</v>
      </c>
      <c r="J251">
        <f t="shared" si="38"/>
        <v>0</v>
      </c>
      <c r="K251">
        <f t="shared" si="39"/>
        <v>0</v>
      </c>
      <c r="L251">
        <f t="shared" si="40"/>
        <v>0</v>
      </c>
      <c r="M251"/>
      <c r="N251">
        <v>0</v>
      </c>
      <c r="O251"/>
      <c r="P251"/>
      <c r="Q251"/>
      <c r="R251"/>
      <c r="S251">
        <f t="shared" si="41"/>
        <v>0</v>
      </c>
      <c r="T251"/>
      <c r="U251"/>
      <c r="V251"/>
      <c r="W251"/>
      <c r="Z251" s="1">
        <f t="shared" si="42"/>
        <v>0</v>
      </c>
    </row>
    <row r="252" spans="1:26" ht="24.95" customHeight="1" x14ac:dyDescent="0.25">
      <c r="A252"/>
      <c r="B252"/>
      <c r="C252" t="s">
        <v>1016</v>
      </c>
      <c r="D252" s="2" t="s">
        <v>1017</v>
      </c>
      <c r="E252" s="2"/>
      <c r="F252" t="s">
        <v>218</v>
      </c>
      <c r="G252">
        <v>1</v>
      </c>
      <c r="H252">
        <v>0</v>
      </c>
      <c r="I252">
        <f t="shared" si="37"/>
        <v>0</v>
      </c>
      <c r="J252">
        <f t="shared" si="38"/>
        <v>0</v>
      </c>
      <c r="K252">
        <f t="shared" si="39"/>
        <v>0</v>
      </c>
      <c r="L252">
        <f t="shared" si="40"/>
        <v>0</v>
      </c>
      <c r="M252"/>
      <c r="N252">
        <v>0</v>
      </c>
      <c r="O252"/>
      <c r="P252"/>
      <c r="Q252"/>
      <c r="R252"/>
      <c r="S252">
        <f t="shared" si="41"/>
        <v>0</v>
      </c>
      <c r="T252"/>
      <c r="U252"/>
      <c r="V252"/>
      <c r="W252"/>
      <c r="Z252" s="1">
        <f t="shared" si="42"/>
        <v>0</v>
      </c>
    </row>
    <row r="253" spans="1:26" ht="24.95" customHeight="1" x14ac:dyDescent="0.25">
      <c r="A253"/>
      <c r="B253"/>
      <c r="C253" t="s">
        <v>1018</v>
      </c>
      <c r="D253" s="2" t="s">
        <v>1019</v>
      </c>
      <c r="E253" s="2"/>
      <c r="F253" t="s">
        <v>779</v>
      </c>
      <c r="G253">
        <v>2</v>
      </c>
      <c r="H253">
        <v>0</v>
      </c>
      <c r="I253">
        <f t="shared" si="37"/>
        <v>0</v>
      </c>
      <c r="J253">
        <f t="shared" si="38"/>
        <v>0</v>
      </c>
      <c r="K253">
        <f t="shared" si="39"/>
        <v>0</v>
      </c>
      <c r="L253">
        <f t="shared" si="40"/>
        <v>0</v>
      </c>
      <c r="M253"/>
      <c r="N253">
        <v>0</v>
      </c>
      <c r="O253"/>
      <c r="P253"/>
      <c r="Q253"/>
      <c r="R253"/>
      <c r="S253">
        <f t="shared" si="41"/>
        <v>0</v>
      </c>
      <c r="T253"/>
      <c r="U253"/>
      <c r="V253"/>
      <c r="W253"/>
      <c r="Z253" s="1">
        <f t="shared" si="42"/>
        <v>0</v>
      </c>
    </row>
    <row r="254" spans="1:26" ht="24.95" customHeight="1" x14ac:dyDescent="0.25">
      <c r="A254"/>
      <c r="B254"/>
      <c r="C254" t="s">
        <v>1018</v>
      </c>
      <c r="D254" s="2" t="s">
        <v>1019</v>
      </c>
      <c r="E254" s="2"/>
      <c r="F254" t="s">
        <v>779</v>
      </c>
      <c r="G254">
        <v>12</v>
      </c>
      <c r="H254">
        <v>0</v>
      </c>
      <c r="I254">
        <f t="shared" si="37"/>
        <v>0</v>
      </c>
      <c r="J254">
        <f t="shared" si="38"/>
        <v>0</v>
      </c>
      <c r="K254">
        <f t="shared" si="39"/>
        <v>0</v>
      </c>
      <c r="L254">
        <f t="shared" si="40"/>
        <v>0</v>
      </c>
      <c r="M254"/>
      <c r="N254">
        <v>0</v>
      </c>
      <c r="O254"/>
      <c r="P254"/>
      <c r="Q254"/>
      <c r="R254"/>
      <c r="S254">
        <f t="shared" si="41"/>
        <v>0</v>
      </c>
      <c r="T254"/>
      <c r="U254"/>
      <c r="V254"/>
      <c r="W254"/>
      <c r="Z254" s="1">
        <f t="shared" si="42"/>
        <v>0</v>
      </c>
    </row>
    <row r="255" spans="1:26" ht="24.95" customHeight="1" x14ac:dyDescent="0.25">
      <c r="A255"/>
      <c r="B255"/>
      <c r="C255" t="s">
        <v>1020</v>
      </c>
      <c r="D255" s="2" t="s">
        <v>1021</v>
      </c>
      <c r="E255" s="2"/>
      <c r="F255" t="s">
        <v>218</v>
      </c>
      <c r="G255">
        <v>12</v>
      </c>
      <c r="H255">
        <v>0</v>
      </c>
      <c r="I255">
        <f t="shared" si="37"/>
        <v>0</v>
      </c>
      <c r="J255">
        <f t="shared" si="38"/>
        <v>0</v>
      </c>
      <c r="K255">
        <f t="shared" si="39"/>
        <v>0</v>
      </c>
      <c r="L255">
        <f t="shared" si="40"/>
        <v>0</v>
      </c>
      <c r="M255"/>
      <c r="N255">
        <v>0</v>
      </c>
      <c r="O255"/>
      <c r="P255"/>
      <c r="Q255"/>
      <c r="R255"/>
      <c r="S255">
        <f t="shared" si="41"/>
        <v>0</v>
      </c>
      <c r="T255"/>
      <c r="U255"/>
      <c r="V255"/>
      <c r="W255"/>
      <c r="Z255" s="1">
        <f t="shared" si="42"/>
        <v>0</v>
      </c>
    </row>
    <row r="256" spans="1:26" ht="24.95" customHeight="1" x14ac:dyDescent="0.25">
      <c r="A256"/>
      <c r="B256"/>
      <c r="C256" t="s">
        <v>1022</v>
      </c>
      <c r="D256" s="2" t="s">
        <v>1023</v>
      </c>
      <c r="E256" s="2"/>
      <c r="F256" t="s">
        <v>779</v>
      </c>
      <c r="G256">
        <v>6</v>
      </c>
      <c r="H256">
        <v>0</v>
      </c>
      <c r="I256">
        <f t="shared" si="37"/>
        <v>0</v>
      </c>
      <c r="J256">
        <f t="shared" si="38"/>
        <v>0</v>
      </c>
      <c r="K256">
        <f t="shared" si="39"/>
        <v>0</v>
      </c>
      <c r="L256">
        <f t="shared" si="40"/>
        <v>0</v>
      </c>
      <c r="M256"/>
      <c r="N256">
        <v>0</v>
      </c>
      <c r="O256"/>
      <c r="P256"/>
      <c r="Q256"/>
      <c r="R256"/>
      <c r="S256">
        <f t="shared" si="41"/>
        <v>0</v>
      </c>
      <c r="T256"/>
      <c r="U256"/>
      <c r="V256"/>
      <c r="W256"/>
      <c r="Z256" s="1">
        <f t="shared" si="42"/>
        <v>0</v>
      </c>
    </row>
    <row r="257" spans="1:26" ht="24.95" customHeight="1" x14ac:dyDescent="0.25">
      <c r="A257"/>
      <c r="B257"/>
      <c r="C257" t="s">
        <v>1022</v>
      </c>
      <c r="D257" s="2" t="s">
        <v>1023</v>
      </c>
      <c r="E257" s="2"/>
      <c r="F257" t="s">
        <v>779</v>
      </c>
      <c r="G257">
        <v>1</v>
      </c>
      <c r="H257">
        <v>0</v>
      </c>
      <c r="I257">
        <f t="shared" si="37"/>
        <v>0</v>
      </c>
      <c r="J257">
        <f t="shared" si="38"/>
        <v>0</v>
      </c>
      <c r="K257">
        <f t="shared" si="39"/>
        <v>0</v>
      </c>
      <c r="L257">
        <f t="shared" si="40"/>
        <v>0</v>
      </c>
      <c r="M257"/>
      <c r="N257">
        <v>0</v>
      </c>
      <c r="O257"/>
      <c r="P257"/>
      <c r="Q257"/>
      <c r="R257"/>
      <c r="S257">
        <f t="shared" si="41"/>
        <v>0</v>
      </c>
      <c r="T257"/>
      <c r="U257"/>
      <c r="V257"/>
      <c r="W257"/>
      <c r="Z257" s="1">
        <f t="shared" si="42"/>
        <v>0</v>
      </c>
    </row>
    <row r="258" spans="1:26" x14ac:dyDescent="0.25">
      <c r="A258"/>
      <c r="B258"/>
      <c r="C258">
        <v>725</v>
      </c>
      <c r="D258" s="2" t="s">
        <v>757</v>
      </c>
      <c r="E258" s="2"/>
      <c r="F258"/>
      <c r="G258"/>
      <c r="H258"/>
      <c r="I258">
        <f>ROUND((SUM(I204:I257))/1,2)</f>
        <v>0</v>
      </c>
      <c r="J258"/>
      <c r="K258"/>
      <c r="L258">
        <f>ROUND((SUM(L204:L257))/1,2)</f>
        <v>0</v>
      </c>
      <c r="M258">
        <f>ROUND((SUM(M204:M257))/1,2)</f>
        <v>0</v>
      </c>
      <c r="N258"/>
      <c r="O258"/>
      <c r="P258"/>
      <c r="Q258"/>
      <c r="R258"/>
      <c r="S258">
        <f>ROUND((SUM(S204:S257))/1,2)</f>
        <v>0.01</v>
      </c>
      <c r="T258"/>
      <c r="U258"/>
      <c r="V258">
        <f>ROUND((SUM(V204:V257))/1,2)</f>
        <v>0</v>
      </c>
      <c r="W258"/>
    </row>
    <row r="259" spans="1:26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spans="1:26" x14ac:dyDescent="0.25">
      <c r="A260"/>
      <c r="B260"/>
      <c r="C260"/>
      <c r="D260" s="2" t="s">
        <v>93</v>
      </c>
      <c r="E260" s="2"/>
      <c r="F260"/>
      <c r="G260"/>
      <c r="H260"/>
      <c r="I260">
        <f>ROUND((SUM(I132:I259))/2,2)</f>
        <v>0</v>
      </c>
      <c r="J260"/>
      <c r="K260"/>
      <c r="L260">
        <f>ROUND((SUM(L132:L259))/2,2)</f>
        <v>0</v>
      </c>
      <c r="M260">
        <f>ROUND((SUM(M132:M259))/2,2)</f>
        <v>0</v>
      </c>
      <c r="N260"/>
      <c r="O260"/>
      <c r="P260"/>
      <c r="Q260"/>
      <c r="R260"/>
      <c r="S260">
        <f>ROUND((SUM(S132:S259))/2,2)</f>
        <v>0.02</v>
      </c>
      <c r="T260"/>
      <c r="U260"/>
      <c r="V260">
        <f>ROUND((SUM(V132:V259))/2,2)</f>
        <v>0</v>
      </c>
      <c r="W260"/>
    </row>
    <row r="261" spans="1:26" x14ac:dyDescent="0.25">
      <c r="A261"/>
      <c r="B261"/>
      <c r="C261"/>
      <c r="D261" s="2" t="s">
        <v>107</v>
      </c>
      <c r="E261" s="2"/>
      <c r="F261"/>
      <c r="G261"/>
      <c r="H261"/>
      <c r="I261">
        <f>ROUND((SUM(I85:I260))/3,2)</f>
        <v>0</v>
      </c>
      <c r="J261"/>
      <c r="K261">
        <f>ROUND((SUM(K85:K260))/3,2)</f>
        <v>0</v>
      </c>
      <c r="L261">
        <f>ROUND((SUM(L85:L260))/3,2)</f>
        <v>0</v>
      </c>
      <c r="M261">
        <f>ROUND((SUM(M85:M260))/3,2)</f>
        <v>0</v>
      </c>
      <c r="N261"/>
      <c r="O261"/>
      <c r="P261"/>
      <c r="Q261"/>
      <c r="R261"/>
      <c r="S261">
        <f>ROUND((SUM(S85:S260))/3,2)</f>
        <v>0.02</v>
      </c>
      <c r="T261"/>
      <c r="U261"/>
      <c r="V261">
        <f>ROUND((SUM(V85:V260))/3,2)</f>
        <v>0</v>
      </c>
      <c r="W261"/>
      <c r="Z261" s="1">
        <f>(SUM(Z85:Z260))</f>
        <v>0</v>
      </c>
    </row>
  </sheetData>
  <mergeCells count="221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B68:D68"/>
    <mergeCell ref="B70:D70"/>
    <mergeCell ref="B74:V74"/>
    <mergeCell ref="H1:I1"/>
    <mergeCell ref="B76:E76"/>
    <mergeCell ref="B77:E77"/>
    <mergeCell ref="B61:D61"/>
    <mergeCell ref="B63:D63"/>
    <mergeCell ref="B64:D64"/>
    <mergeCell ref="B65:D65"/>
    <mergeCell ref="B66:D66"/>
    <mergeCell ref="B67:D67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D89:E89"/>
    <mergeCell ref="D90:E90"/>
    <mergeCell ref="D91:E91"/>
    <mergeCell ref="D92:E92"/>
    <mergeCell ref="D93:E93"/>
    <mergeCell ref="D94:E94"/>
    <mergeCell ref="B78:E78"/>
    <mergeCell ref="I76:P76"/>
    <mergeCell ref="D85:E85"/>
    <mergeCell ref="D86:E86"/>
    <mergeCell ref="D87:E87"/>
    <mergeCell ref="D88:E88"/>
    <mergeCell ref="D103:E103"/>
    <mergeCell ref="D104:E104"/>
    <mergeCell ref="D105:E105"/>
    <mergeCell ref="D106:E106"/>
    <mergeCell ref="D107:E107"/>
    <mergeCell ref="D108:E108"/>
    <mergeCell ref="D95:E95"/>
    <mergeCell ref="D97:E97"/>
    <mergeCell ref="D98:E98"/>
    <mergeCell ref="D99:E99"/>
    <mergeCell ref="D101:E101"/>
    <mergeCell ref="D102:E102"/>
    <mergeCell ref="D115:E115"/>
    <mergeCell ref="D116:E116"/>
    <mergeCell ref="D117:E117"/>
    <mergeCell ref="D118:E118"/>
    <mergeCell ref="D119:E119"/>
    <mergeCell ref="D121:E121"/>
    <mergeCell ref="D109:E109"/>
    <mergeCell ref="D110:E110"/>
    <mergeCell ref="D111:E111"/>
    <mergeCell ref="D112:E112"/>
    <mergeCell ref="D113:E113"/>
    <mergeCell ref="D114:E114"/>
    <mergeCell ref="D130:E130"/>
    <mergeCell ref="D132:E132"/>
    <mergeCell ref="D133:E133"/>
    <mergeCell ref="D134:E134"/>
    <mergeCell ref="D135:E135"/>
    <mergeCell ref="D136:E136"/>
    <mergeCell ref="D122:E122"/>
    <mergeCell ref="D123:E123"/>
    <mergeCell ref="D124:E124"/>
    <mergeCell ref="D126:E126"/>
    <mergeCell ref="D127:E127"/>
    <mergeCell ref="D128:E128"/>
    <mergeCell ref="D143:E143"/>
    <mergeCell ref="D144:E144"/>
    <mergeCell ref="D145:E145"/>
    <mergeCell ref="D146:E146"/>
    <mergeCell ref="D147:E147"/>
    <mergeCell ref="D149:E149"/>
    <mergeCell ref="D137:E137"/>
    <mergeCell ref="D138:E138"/>
    <mergeCell ref="D139:E139"/>
    <mergeCell ref="D140:E140"/>
    <mergeCell ref="D141:E141"/>
    <mergeCell ref="D142:E142"/>
    <mergeCell ref="D156:E156"/>
    <mergeCell ref="D157:E157"/>
    <mergeCell ref="D158:E158"/>
    <mergeCell ref="D159:E159"/>
    <mergeCell ref="D160:E160"/>
    <mergeCell ref="D161:E161"/>
    <mergeCell ref="D150:E150"/>
    <mergeCell ref="D151:E151"/>
    <mergeCell ref="D152:E152"/>
    <mergeCell ref="D153:E153"/>
    <mergeCell ref="D154:E154"/>
    <mergeCell ref="D155:E155"/>
    <mergeCell ref="D168:E168"/>
    <mergeCell ref="D170:E170"/>
    <mergeCell ref="D171:E171"/>
    <mergeCell ref="D172:E172"/>
    <mergeCell ref="D173:E173"/>
    <mergeCell ref="D174:E174"/>
    <mergeCell ref="D162:E162"/>
    <mergeCell ref="D163:E163"/>
    <mergeCell ref="D164:E164"/>
    <mergeCell ref="D165:E165"/>
    <mergeCell ref="D166:E166"/>
    <mergeCell ref="D167:E167"/>
    <mergeCell ref="D181:E181"/>
    <mergeCell ref="D182:E182"/>
    <mergeCell ref="D183:E183"/>
    <mergeCell ref="D184:E184"/>
    <mergeCell ref="D185:E185"/>
    <mergeCell ref="D186:E186"/>
    <mergeCell ref="D175:E175"/>
    <mergeCell ref="D176:E176"/>
    <mergeCell ref="D177:E177"/>
    <mergeCell ref="D178:E178"/>
    <mergeCell ref="D179:E179"/>
    <mergeCell ref="D180:E180"/>
    <mergeCell ref="D193:E193"/>
    <mergeCell ref="D194:E194"/>
    <mergeCell ref="D195:E195"/>
    <mergeCell ref="D196:E196"/>
    <mergeCell ref="D197:E197"/>
    <mergeCell ref="D198:E198"/>
    <mergeCell ref="D187:E187"/>
    <mergeCell ref="D188:E188"/>
    <mergeCell ref="D189:E189"/>
    <mergeCell ref="D190:E190"/>
    <mergeCell ref="D191:E191"/>
    <mergeCell ref="D192:E192"/>
    <mergeCell ref="D206:E206"/>
    <mergeCell ref="D207:E207"/>
    <mergeCell ref="D208:E208"/>
    <mergeCell ref="D209:E209"/>
    <mergeCell ref="D210:E210"/>
    <mergeCell ref="D211:E211"/>
    <mergeCell ref="D199:E199"/>
    <mergeCell ref="D200:E200"/>
    <mergeCell ref="D201:E201"/>
    <mergeCell ref="D202:E202"/>
    <mergeCell ref="D204:E204"/>
    <mergeCell ref="D205:E205"/>
    <mergeCell ref="D218:E218"/>
    <mergeCell ref="D219:E219"/>
    <mergeCell ref="D220:E220"/>
    <mergeCell ref="D221:E221"/>
    <mergeCell ref="D222:E222"/>
    <mergeCell ref="D223:E223"/>
    <mergeCell ref="D212:E212"/>
    <mergeCell ref="D213:E213"/>
    <mergeCell ref="D214:E214"/>
    <mergeCell ref="D215:E215"/>
    <mergeCell ref="D216:E216"/>
    <mergeCell ref="D217:E217"/>
    <mergeCell ref="D230:E230"/>
    <mergeCell ref="D231:E231"/>
    <mergeCell ref="D232:E232"/>
    <mergeCell ref="D233:E233"/>
    <mergeCell ref="D234:E234"/>
    <mergeCell ref="D235:E235"/>
    <mergeCell ref="D224:E224"/>
    <mergeCell ref="D225:E225"/>
    <mergeCell ref="D226:E226"/>
    <mergeCell ref="D227:E227"/>
    <mergeCell ref="D228:E228"/>
    <mergeCell ref="D229:E229"/>
    <mergeCell ref="D242:E242"/>
    <mergeCell ref="D243:E243"/>
    <mergeCell ref="D244:E244"/>
    <mergeCell ref="D245:E245"/>
    <mergeCell ref="D246:E246"/>
    <mergeCell ref="D247:E247"/>
    <mergeCell ref="D236:E236"/>
    <mergeCell ref="D237:E237"/>
    <mergeCell ref="D238:E238"/>
    <mergeCell ref="D239:E239"/>
    <mergeCell ref="D240:E240"/>
    <mergeCell ref="D241:E241"/>
    <mergeCell ref="D261:E261"/>
    <mergeCell ref="D254:E254"/>
    <mergeCell ref="D255:E255"/>
    <mergeCell ref="D256:E256"/>
    <mergeCell ref="D257:E257"/>
    <mergeCell ref="D258:E258"/>
    <mergeCell ref="D260:E260"/>
    <mergeCell ref="D248:E248"/>
    <mergeCell ref="D249:E249"/>
    <mergeCell ref="D250:E250"/>
    <mergeCell ref="D251:E251"/>
    <mergeCell ref="D252:E252"/>
    <mergeCell ref="D253:E253"/>
  </mergeCells>
  <hyperlinks>
    <hyperlink ref="B1:C1" location="A2:A2" tooltip="Klikni na prechod ku Kryciemu listu..." display="Krycí list rozpočtu" xr:uid="{00000000-0004-0000-0300-000000000000}"/>
    <hyperlink ref="E1:F1" location="A54:A54" tooltip="Klikni na prechod ku rekapitulácii..." display="Rekapitulácia rozpočtu" xr:uid="{00000000-0004-0000-0300-000001000000}"/>
    <hyperlink ref="H1:I1" location="B84:B84" tooltip="Klikni na prechod ku Rozpočet..." display="Rozpočet" xr:uid="{00000000-0004-0000-0300-0000020000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ZŠ Medzilaborecká 112020 korekcie / SO01 Zdravotechnika</oddHeader>
    <oddFooter>&amp;RStrana &amp;P z &amp;N    &amp;L&amp;7Spracované systémom Systematic® Kalkulus, tel.: 051 77 10 585</oddFooter>
  </headerFooter>
  <rowBreaks count="2" manualBreakCount="2">
    <brk id="40" max="16383" man="1"/>
    <brk id="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66"/>
  <sheetViews>
    <sheetView workbookViewId="0">
      <pane ySplit="1" topLeftCell="A232" activePane="bottomLeft" state="frozen"/>
      <selection pane="bottomLeft" activeCell="G248" sqref="G248"/>
    </sheetView>
  </sheetViews>
  <sheetFormatPr defaultColWidth="0" defaultRowHeight="15" x14ac:dyDescent="0.25"/>
  <cols>
    <col min="1" max="1" width="1.7109375" style="1" customWidth="1"/>
    <col min="2" max="2" width="4.7109375" style="1" customWidth="1"/>
    <col min="3" max="3" width="12.7109375" style="1" customWidth="1"/>
    <col min="4" max="5" width="22.7109375" style="1" customWidth="1"/>
    <col min="6" max="7" width="9.7109375" style="1" customWidth="1"/>
    <col min="8" max="9" width="12.7109375" style="1" customWidth="1"/>
    <col min="10" max="10" width="10.7109375" style="1" hidden="1" customWidth="1"/>
    <col min="11" max="15" width="0" style="1" hidden="1" customWidth="1"/>
    <col min="16" max="16" width="9.7109375" style="1" customWidth="1"/>
    <col min="17" max="18" width="0" style="1" hidden="1" customWidth="1"/>
    <col min="19" max="19" width="7.7109375" style="1" customWidth="1"/>
    <col min="20" max="21" width="0" style="1" hidden="1" customWidth="1"/>
    <col min="22" max="22" width="7.7109375" style="1" customWidth="1"/>
    <col min="23" max="23" width="2.7109375" style="1" customWidth="1"/>
    <col min="24" max="26" width="0" style="1" hidden="1" customWidth="1"/>
    <col min="27" max="27" width="9.140625" style="1" hidden="1" customWidth="1"/>
  </cols>
  <sheetData>
    <row r="1" spans="1:23" ht="35.1" customHeight="1" x14ac:dyDescent="0.25">
      <c r="A1"/>
      <c r="B1" s="2" t="s">
        <v>36</v>
      </c>
      <c r="C1" s="2"/>
      <c r="D1"/>
      <c r="E1" s="2" t="s">
        <v>0</v>
      </c>
      <c r="F1" s="2"/>
      <c r="G1"/>
      <c r="H1" s="2" t="s">
        <v>108</v>
      </c>
      <c r="I1" s="2"/>
      <c r="J1"/>
      <c r="K1"/>
      <c r="L1"/>
      <c r="M1"/>
      <c r="N1"/>
      <c r="O1"/>
      <c r="P1"/>
      <c r="Q1"/>
      <c r="R1"/>
      <c r="S1"/>
      <c r="T1"/>
      <c r="U1"/>
      <c r="V1"/>
      <c r="W1">
        <v>30.126000000000001</v>
      </c>
    </row>
    <row r="2" spans="1:23" ht="35.1" customHeight="1" x14ac:dyDescent="0.25">
      <c r="A2"/>
      <c r="B2" s="2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</row>
    <row r="3" spans="1:23" ht="18" customHeight="1" x14ac:dyDescent="0.25">
      <c r="A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/>
    </row>
    <row r="4" spans="1:23" ht="18" customHeight="1" x14ac:dyDescent="0.25">
      <c r="A4"/>
      <c r="B4" t="s">
        <v>37</v>
      </c>
      <c r="C4"/>
      <c r="D4"/>
      <c r="E4"/>
      <c r="F4" t="s">
        <v>39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8" customHeight="1" x14ac:dyDescent="0.25">
      <c r="A5"/>
      <c r="B5" t="s">
        <v>1024</v>
      </c>
      <c r="C5"/>
      <c r="D5"/>
      <c r="E5"/>
      <c r="F5" t="s">
        <v>40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8" customHeight="1" x14ac:dyDescent="0.25">
      <c r="A6"/>
      <c r="B6" t="s">
        <v>41</v>
      </c>
      <c r="C6"/>
      <c r="D6" t="s">
        <v>42</v>
      </c>
      <c r="E6"/>
      <c r="F6" t="s">
        <v>43</v>
      </c>
      <c r="G6" t="s">
        <v>44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20.100000000000001" customHeight="1" x14ac:dyDescent="0.25">
      <c r="A7"/>
      <c r="B7" s="2" t="s">
        <v>45</v>
      </c>
      <c r="C7" s="2"/>
      <c r="D7" s="2"/>
      <c r="E7" s="2"/>
      <c r="F7" s="2"/>
      <c r="G7" s="2"/>
      <c r="H7" s="2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8" customHeight="1" x14ac:dyDescent="0.25">
      <c r="A8"/>
      <c r="B8" t="s">
        <v>48</v>
      </c>
      <c r="C8"/>
      <c r="D8"/>
      <c r="E8"/>
      <c r="F8" t="s">
        <v>49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20.100000000000001" customHeight="1" x14ac:dyDescent="0.25">
      <c r="A9"/>
      <c r="B9" s="2" t="s">
        <v>46</v>
      </c>
      <c r="C9" s="2"/>
      <c r="D9" s="2"/>
      <c r="E9" s="2"/>
      <c r="F9" s="2"/>
      <c r="G9" s="2"/>
      <c r="H9" s="2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8" customHeight="1" x14ac:dyDescent="0.25">
      <c r="A10"/>
      <c r="B10" t="s">
        <v>51</v>
      </c>
      <c r="C10"/>
      <c r="D10"/>
      <c r="E10"/>
      <c r="F10" t="s">
        <v>52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0.100000000000001" customHeight="1" x14ac:dyDescent="0.25">
      <c r="A11"/>
      <c r="B11" s="2" t="s">
        <v>47</v>
      </c>
      <c r="C11" s="2"/>
      <c r="D11" s="2"/>
      <c r="E11" s="2"/>
      <c r="F11" s="2"/>
      <c r="G11" s="2"/>
      <c r="H11" s="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8" customHeight="1" x14ac:dyDescent="0.25">
      <c r="A12"/>
      <c r="B12" t="s">
        <v>50</v>
      </c>
      <c r="C12"/>
      <c r="D12"/>
      <c r="E12"/>
      <c r="F12" t="s">
        <v>49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8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8" customHeight="1" x14ac:dyDescent="0.25">
      <c r="A14"/>
      <c r="B14" t="s">
        <v>6</v>
      </c>
      <c r="C14" t="s">
        <v>74</v>
      </c>
      <c r="D14" t="s">
        <v>75</v>
      </c>
      <c r="E14" t="s">
        <v>76</v>
      </c>
      <c r="F14" s="2" t="s">
        <v>58</v>
      </c>
      <c r="G14" s="2"/>
      <c r="H14" s="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8" customHeight="1" x14ac:dyDescent="0.25">
      <c r="A15"/>
      <c r="B15" t="s">
        <v>53</v>
      </c>
      <c r="C15">
        <f>'SO 7366'!E59</f>
        <v>0</v>
      </c>
      <c r="D15">
        <f>'SO 7366'!F59</f>
        <v>0</v>
      </c>
      <c r="E15">
        <f>'SO 7366'!G59</f>
        <v>0</v>
      </c>
      <c r="F15" s="2" t="s">
        <v>59</v>
      </c>
      <c r="G15" s="2"/>
      <c r="H15" s="2"/>
      <c r="I15"/>
      <c r="J15"/>
      <c r="K15"/>
      <c r="L15"/>
      <c r="M15"/>
      <c r="N15"/>
      <c r="O15"/>
      <c r="P15">
        <v>0</v>
      </c>
      <c r="Q15"/>
      <c r="R15"/>
      <c r="S15"/>
      <c r="T15"/>
      <c r="U15"/>
      <c r="V15"/>
      <c r="W15"/>
    </row>
    <row r="16" spans="1:23" ht="18" customHeight="1" x14ac:dyDescent="0.25">
      <c r="A16"/>
      <c r="B16" t="s">
        <v>54</v>
      </c>
      <c r="C16"/>
      <c r="D16"/>
      <c r="E16"/>
      <c r="F16" s="2" t="s">
        <v>60</v>
      </c>
      <c r="G16" s="2"/>
      <c r="H16" s="2"/>
      <c r="I16"/>
      <c r="J16"/>
      <c r="K16"/>
      <c r="L16"/>
      <c r="M16"/>
      <c r="N16"/>
      <c r="O16"/>
      <c r="P16">
        <f>(SUM(Z80:Z265))</f>
        <v>0</v>
      </c>
      <c r="Q16"/>
      <c r="R16"/>
      <c r="S16"/>
      <c r="T16"/>
      <c r="U16"/>
      <c r="V16"/>
      <c r="W16"/>
    </row>
    <row r="17" spans="1:26" ht="18" customHeight="1" x14ac:dyDescent="0.25">
      <c r="A17"/>
      <c r="B17" t="s">
        <v>55</v>
      </c>
      <c r="C17">
        <f>'SO 7366'!E63</f>
        <v>0</v>
      </c>
      <c r="D17">
        <f>'SO 7366'!F63</f>
        <v>0</v>
      </c>
      <c r="E17">
        <f>'SO 7366'!G63</f>
        <v>0</v>
      </c>
      <c r="F17" s="2" t="s">
        <v>61</v>
      </c>
      <c r="G17" s="2"/>
      <c r="H17" s="2"/>
      <c r="I17"/>
      <c r="J17"/>
      <c r="K17"/>
      <c r="L17"/>
      <c r="M17"/>
      <c r="N17"/>
      <c r="O17"/>
      <c r="P17">
        <v>0</v>
      </c>
      <c r="Q17"/>
      <c r="R17"/>
      <c r="S17"/>
      <c r="T17"/>
      <c r="U17"/>
      <c r="V17"/>
      <c r="W17"/>
    </row>
    <row r="18" spans="1:26" ht="18" customHeight="1" x14ac:dyDescent="0.25">
      <c r="A18"/>
      <c r="B18" t="s">
        <v>56</v>
      </c>
      <c r="C18"/>
      <c r="D18"/>
      <c r="E18"/>
      <c r="F18" s="2"/>
      <c r="G18" s="2"/>
      <c r="H18" s="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6" ht="18" customHeight="1" x14ac:dyDescent="0.25">
      <c r="A19"/>
      <c r="B19" t="s">
        <v>57</v>
      </c>
      <c r="C19"/>
      <c r="D19"/>
      <c r="E19">
        <f>SUM(E15:E18)</f>
        <v>0</v>
      </c>
      <c r="F19" s="2" t="s">
        <v>57</v>
      </c>
      <c r="G19" s="2"/>
      <c r="H19" s="2"/>
      <c r="I19"/>
      <c r="J19"/>
      <c r="K19"/>
      <c r="L19"/>
      <c r="M19"/>
      <c r="N19"/>
      <c r="O19"/>
      <c r="P19">
        <f>SUM(P15:P18)</f>
        <v>0</v>
      </c>
      <c r="Q19"/>
      <c r="R19"/>
      <c r="S19"/>
      <c r="T19"/>
      <c r="U19"/>
      <c r="V19"/>
      <c r="W19"/>
    </row>
    <row r="20" spans="1:26" ht="18" customHeight="1" x14ac:dyDescent="0.25">
      <c r="A20"/>
      <c r="B20" t="s">
        <v>67</v>
      </c>
      <c r="C20"/>
      <c r="D20"/>
      <c r="E20"/>
      <c r="F20" s="2" t="s">
        <v>67</v>
      </c>
      <c r="G20" s="2"/>
      <c r="H20" s="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6" ht="18" customHeight="1" x14ac:dyDescent="0.25">
      <c r="A21"/>
      <c r="B21" t="s">
        <v>68</v>
      </c>
      <c r="C21"/>
      <c r="D21"/>
      <c r="E21">
        <f>((E15*U22*0)+(E16*V22*0)+(E17*W22*0))/100</f>
        <v>0</v>
      </c>
      <c r="F21" s="2" t="s">
        <v>71</v>
      </c>
      <c r="G21" s="2"/>
      <c r="H21" s="2"/>
      <c r="I21"/>
      <c r="J21"/>
      <c r="K21"/>
      <c r="L21"/>
      <c r="M21"/>
      <c r="N21"/>
      <c r="O21"/>
      <c r="P21">
        <f>((E15*X22*0)+(E16*Y22*0)+(E17*Z22*0))/100</f>
        <v>0</v>
      </c>
      <c r="Q21"/>
      <c r="R21"/>
      <c r="S21"/>
      <c r="T21"/>
      <c r="U21"/>
      <c r="V21"/>
      <c r="W21"/>
    </row>
    <row r="22" spans="1:26" ht="18" customHeight="1" x14ac:dyDescent="0.25">
      <c r="A22"/>
      <c r="B22" t="s">
        <v>69</v>
      </c>
      <c r="C22"/>
      <c r="D22"/>
      <c r="E22">
        <f>((E15*U23*0)+(E16*V23*0)+(E17*W23*0))/100</f>
        <v>0</v>
      </c>
      <c r="F22" s="2" t="s">
        <v>72</v>
      </c>
      <c r="G22" s="2"/>
      <c r="H22" s="2"/>
      <c r="I22"/>
      <c r="J22"/>
      <c r="K22"/>
      <c r="L22"/>
      <c r="M22"/>
      <c r="N22"/>
      <c r="O22"/>
      <c r="P22">
        <f>((E15*X23*0)+(E16*Y23*0)+(E17*Z23*0))/100</f>
        <v>0</v>
      </c>
      <c r="Q22"/>
      <c r="R22"/>
      <c r="S22"/>
      <c r="T22"/>
      <c r="U22">
        <v>1</v>
      </c>
      <c r="V22">
        <v>1</v>
      </c>
      <c r="W22">
        <v>1</v>
      </c>
      <c r="X22" s="1">
        <v>1</v>
      </c>
      <c r="Y22" s="1">
        <v>1</v>
      </c>
      <c r="Z22" s="1">
        <v>1</v>
      </c>
    </row>
    <row r="23" spans="1:26" ht="18" customHeight="1" x14ac:dyDescent="0.25">
      <c r="A23"/>
      <c r="B23" t="s">
        <v>70</v>
      </c>
      <c r="C23"/>
      <c r="D23"/>
      <c r="E23">
        <f>((E15*U24*0)+(E16*V24*0)+(E17*W24*0))/100</f>
        <v>0</v>
      </c>
      <c r="F23" s="2" t="s">
        <v>73</v>
      </c>
      <c r="G23" s="2"/>
      <c r="H23" s="2"/>
      <c r="I23"/>
      <c r="J23"/>
      <c r="K23"/>
      <c r="L23"/>
      <c r="M23"/>
      <c r="N23"/>
      <c r="O23"/>
      <c r="P23">
        <f>((E15*X24*0)+(E16*Y24*0)+(E17*Z24*0))/100</f>
        <v>0</v>
      </c>
      <c r="Q23"/>
      <c r="R23"/>
      <c r="S23"/>
      <c r="T23"/>
      <c r="U23">
        <v>1</v>
      </c>
      <c r="V23">
        <v>1</v>
      </c>
      <c r="W23">
        <v>0</v>
      </c>
      <c r="X23" s="1">
        <v>1</v>
      </c>
      <c r="Y23" s="1">
        <v>1</v>
      </c>
      <c r="Z23" s="1">
        <v>1</v>
      </c>
    </row>
    <row r="24" spans="1:26" ht="18" customHeight="1" x14ac:dyDescent="0.25">
      <c r="A24"/>
      <c r="B24"/>
      <c r="C24"/>
      <c r="D24"/>
      <c r="E24"/>
      <c r="F24" s="2"/>
      <c r="G24" s="2"/>
      <c r="H24" s="2"/>
      <c r="I24"/>
      <c r="J24"/>
      <c r="K24"/>
      <c r="L24"/>
      <c r="M24"/>
      <c r="N24"/>
      <c r="O24"/>
      <c r="P24"/>
      <c r="Q24"/>
      <c r="R24"/>
      <c r="S24"/>
      <c r="T24"/>
      <c r="U24">
        <v>1</v>
      </c>
      <c r="V24">
        <v>1</v>
      </c>
      <c r="W24">
        <v>1</v>
      </c>
      <c r="X24" s="1">
        <v>1</v>
      </c>
      <c r="Y24" s="1">
        <v>1</v>
      </c>
      <c r="Z24" s="1">
        <v>0</v>
      </c>
    </row>
    <row r="25" spans="1:26" ht="18" customHeight="1" x14ac:dyDescent="0.25">
      <c r="A25"/>
      <c r="B25"/>
      <c r="C25"/>
      <c r="D25"/>
      <c r="E25"/>
      <c r="F25" s="2" t="s">
        <v>57</v>
      </c>
      <c r="G25" s="2"/>
      <c r="H25" s="2"/>
      <c r="I25"/>
      <c r="J25"/>
      <c r="K25"/>
      <c r="L25"/>
      <c r="M25"/>
      <c r="N25"/>
      <c r="O25"/>
      <c r="P25">
        <f>SUM(E21:E24)+SUM(P21:P24)</f>
        <v>0</v>
      </c>
      <c r="Q25"/>
      <c r="R25"/>
      <c r="S25"/>
      <c r="T25"/>
      <c r="U25"/>
      <c r="V25"/>
      <c r="W25"/>
    </row>
    <row r="26" spans="1:26" ht="18" customHeight="1" x14ac:dyDescent="0.25">
      <c r="A26"/>
      <c r="B26" t="s">
        <v>79</v>
      </c>
      <c r="C26"/>
      <c r="D26"/>
      <c r="E26"/>
      <c r="F26" s="2" t="s">
        <v>62</v>
      </c>
      <c r="G26" s="2"/>
      <c r="H26" s="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6" ht="18" customHeight="1" x14ac:dyDescent="0.25">
      <c r="A27"/>
      <c r="B27"/>
      <c r="C27"/>
      <c r="D27"/>
      <c r="E27"/>
      <c r="F27" s="2" t="s">
        <v>63</v>
      </c>
      <c r="G27" s="2"/>
      <c r="H27" s="2"/>
      <c r="I27"/>
      <c r="J27"/>
      <c r="K27"/>
      <c r="L27"/>
      <c r="M27"/>
      <c r="N27"/>
      <c r="O27"/>
      <c r="P27">
        <f>E19+P19+E25+P25</f>
        <v>0</v>
      </c>
      <c r="Q27"/>
      <c r="R27"/>
      <c r="S27"/>
      <c r="T27"/>
      <c r="U27"/>
      <c r="V27"/>
      <c r="W27"/>
    </row>
    <row r="28" spans="1:26" ht="18" customHeight="1" x14ac:dyDescent="0.25">
      <c r="A28"/>
      <c r="B28"/>
      <c r="C28"/>
      <c r="D28"/>
      <c r="E28"/>
      <c r="F28" s="2" t="s">
        <v>64</v>
      </c>
      <c r="G28" s="2"/>
      <c r="H28">
        <f>P27-SUM('SO 7366'!K80:'SO 7366'!K265)</f>
        <v>0</v>
      </c>
      <c r="I28"/>
      <c r="J28"/>
      <c r="K28"/>
      <c r="L28"/>
      <c r="M28"/>
      <c r="N28"/>
      <c r="O28"/>
      <c r="P28">
        <f>ROUND(((ROUND(H28,2)*20)*1/100),2)</f>
        <v>0</v>
      </c>
      <c r="Q28"/>
      <c r="R28"/>
      <c r="S28"/>
      <c r="T28"/>
      <c r="U28"/>
      <c r="V28"/>
      <c r="W28"/>
    </row>
    <row r="29" spans="1:26" ht="18" customHeight="1" x14ac:dyDescent="0.25">
      <c r="A29"/>
      <c r="B29"/>
      <c r="C29"/>
      <c r="D29"/>
      <c r="E29"/>
      <c r="F29" s="2" t="s">
        <v>65</v>
      </c>
      <c r="G29" s="2"/>
      <c r="H29">
        <f>SUM('SO 7366'!K80:'SO 7366'!K265)</f>
        <v>0</v>
      </c>
      <c r="I29"/>
      <c r="J29"/>
      <c r="K29"/>
      <c r="L29"/>
      <c r="M29"/>
      <c r="N29"/>
      <c r="O29"/>
      <c r="P29">
        <f>ROUND(((ROUND(H29,2)*0)/100),2)</f>
        <v>0</v>
      </c>
      <c r="Q29"/>
      <c r="R29"/>
      <c r="S29"/>
      <c r="T29"/>
      <c r="U29"/>
      <c r="V29"/>
      <c r="W29"/>
    </row>
    <row r="30" spans="1:26" ht="18" customHeight="1" x14ac:dyDescent="0.25">
      <c r="A30"/>
      <c r="B30"/>
      <c r="C30"/>
      <c r="D30"/>
      <c r="E30"/>
      <c r="F30" s="2" t="s">
        <v>66</v>
      </c>
      <c r="G30" s="2"/>
      <c r="H30"/>
      <c r="I30"/>
      <c r="J30"/>
      <c r="K30"/>
      <c r="L30"/>
      <c r="M30"/>
      <c r="N30"/>
      <c r="O30"/>
      <c r="P30">
        <f>SUM(P27:P29)</f>
        <v>0</v>
      </c>
      <c r="Q30"/>
      <c r="R30"/>
      <c r="S30"/>
      <c r="T30"/>
      <c r="U30"/>
      <c r="V30"/>
      <c r="W30"/>
    </row>
    <row r="31" spans="1:26" ht="18" customHeight="1" x14ac:dyDescent="0.25">
      <c r="A31"/>
      <c r="B31"/>
      <c r="C31"/>
      <c r="D31"/>
      <c r="E31"/>
      <c r="F31" s="2"/>
      <c r="G31" s="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6" ht="18" customHeight="1" x14ac:dyDescent="0.25">
      <c r="A32"/>
      <c r="B32" t="s">
        <v>77</v>
      </c>
      <c r="C32"/>
      <c r="D32"/>
      <c r="E32" t="s">
        <v>78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8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8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8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8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35.1" customHeight="1" x14ac:dyDescent="0.25">
      <c r="A44"/>
      <c r="B44" s="2" t="s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/>
    </row>
    <row r="45" spans="1:2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20.100000000000001" customHeight="1" x14ac:dyDescent="0.25">
      <c r="A46"/>
      <c r="B46" s="2" t="s">
        <v>45</v>
      </c>
      <c r="C46" s="2"/>
      <c r="D46" s="2"/>
      <c r="E46" s="2"/>
      <c r="F46" s="2" t="s">
        <v>42</v>
      </c>
      <c r="G46" s="2"/>
      <c r="H46" s="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20.100000000000001" customHeight="1" x14ac:dyDescent="0.25">
      <c r="A47"/>
      <c r="B47" s="2" t="s">
        <v>46</v>
      </c>
      <c r="C47" s="2"/>
      <c r="D47" s="2"/>
      <c r="E47" s="2"/>
      <c r="F47" s="2" t="s">
        <v>40</v>
      </c>
      <c r="G47" s="2"/>
      <c r="H47" s="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20.100000000000001" customHeight="1" x14ac:dyDescent="0.25">
      <c r="A48"/>
      <c r="B48" s="2" t="s">
        <v>47</v>
      </c>
      <c r="C48" s="2"/>
      <c r="D48" s="2"/>
      <c r="E48" s="2"/>
      <c r="F48" s="2" t="s">
        <v>83</v>
      </c>
      <c r="G48" s="2"/>
      <c r="H48" s="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6" ht="30" customHeight="1" x14ac:dyDescent="0.25">
      <c r="A49"/>
      <c r="B49" s="2" t="s">
        <v>1</v>
      </c>
      <c r="C49" s="2"/>
      <c r="D49" s="2"/>
      <c r="E49" s="2"/>
      <c r="F49" s="2"/>
      <c r="G49" s="2"/>
      <c r="H49" s="2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6" x14ac:dyDescent="0.25">
      <c r="A50"/>
      <c r="B50" t="s">
        <v>37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6" x14ac:dyDescent="0.25">
      <c r="A51"/>
      <c r="B51" t="s">
        <v>1024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6" x14ac:dyDescent="0.25">
      <c r="A53"/>
      <c r="B53" t="s">
        <v>84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6" x14ac:dyDescent="0.25">
      <c r="A54"/>
      <c r="B54" s="2" t="s">
        <v>80</v>
      </c>
      <c r="C54" s="2"/>
      <c r="D54"/>
      <c r="E54" t="s">
        <v>74</v>
      </c>
      <c r="F54" t="s">
        <v>75</v>
      </c>
      <c r="G54" t="s">
        <v>57</v>
      </c>
      <c r="H54" t="s">
        <v>81</v>
      </c>
      <c r="I54" t="s">
        <v>82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6" x14ac:dyDescent="0.25">
      <c r="A55"/>
      <c r="B55" s="2" t="s">
        <v>85</v>
      </c>
      <c r="C55" s="2"/>
      <c r="D55" s="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 s="2" t="s">
        <v>86</v>
      </c>
      <c r="C56" s="2"/>
      <c r="D56" s="2"/>
      <c r="E56">
        <f>'SO 7366'!L109</f>
        <v>0</v>
      </c>
      <c r="F56">
        <f>'SO 7366'!M109</f>
        <v>0</v>
      </c>
      <c r="G56">
        <f>'SO 7366'!I109</f>
        <v>0</v>
      </c>
      <c r="H56">
        <f>'SO 7366'!S109</f>
        <v>0</v>
      </c>
      <c r="I56">
        <f>'SO 7366'!V109</f>
        <v>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 s="2" t="s">
        <v>87</v>
      </c>
      <c r="C57" s="2"/>
      <c r="D57" s="2"/>
      <c r="E57">
        <f>'SO 7366'!L249</f>
        <v>0</v>
      </c>
      <c r="F57">
        <f>'SO 7366'!M249</f>
        <v>0</v>
      </c>
      <c r="G57">
        <f>'SO 7366'!I249</f>
        <v>0</v>
      </c>
      <c r="H57">
        <f>'SO 7366'!S249</f>
        <v>0</v>
      </c>
      <c r="I57">
        <f>'SO 7366'!V249</f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 s="2" t="s">
        <v>393</v>
      </c>
      <c r="C58" s="2"/>
      <c r="D58" s="2"/>
      <c r="E58">
        <f>'SO 7366'!L254</f>
        <v>0</v>
      </c>
      <c r="F58">
        <f>'SO 7366'!M254</f>
        <v>0</v>
      </c>
      <c r="G58">
        <f>'SO 7366'!I254</f>
        <v>0</v>
      </c>
      <c r="H58">
        <f>'SO 7366'!S254</f>
        <v>0</v>
      </c>
      <c r="I58">
        <f>'SO 7366'!V254</f>
        <v>0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A59"/>
      <c r="B59" s="2" t="s">
        <v>85</v>
      </c>
      <c r="C59" s="2"/>
      <c r="D59" s="2"/>
      <c r="E59">
        <f>'SO 7366'!L256</f>
        <v>0</v>
      </c>
      <c r="F59">
        <f>'SO 7366'!M256</f>
        <v>0</v>
      </c>
      <c r="G59">
        <f>'SO 7366'!I256</f>
        <v>0</v>
      </c>
      <c r="H59">
        <f>'SO 7366'!S256</f>
        <v>0</v>
      </c>
      <c r="I59">
        <f>'SO 7366'!V256</f>
        <v>0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V60"/>
      <c r="W60"/>
    </row>
    <row r="61" spans="1:26" x14ac:dyDescent="0.25">
      <c r="A61"/>
      <c r="B61" s="2" t="s">
        <v>105</v>
      </c>
      <c r="C61" s="2"/>
      <c r="D61" s="2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/>
      <c r="B62" s="2" t="s">
        <v>1025</v>
      </c>
      <c r="C62" s="2"/>
      <c r="D62" s="2"/>
      <c r="E62">
        <f>'SO 7366'!L263</f>
        <v>0</v>
      </c>
      <c r="F62">
        <f>'SO 7366'!M263</f>
        <v>0</v>
      </c>
      <c r="G62">
        <f>'SO 7366'!I263</f>
        <v>0</v>
      </c>
      <c r="H62">
        <f>'SO 7366'!S263</f>
        <v>0</v>
      </c>
      <c r="I62">
        <f>'SO 7366'!V263</f>
        <v>0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x14ac:dyDescent="0.25">
      <c r="A63"/>
      <c r="B63" s="2" t="s">
        <v>105</v>
      </c>
      <c r="C63" s="2"/>
      <c r="D63" s="2"/>
      <c r="E63">
        <f>'SO 7366'!L265</f>
        <v>0</v>
      </c>
      <c r="F63">
        <f>'SO 7366'!M265</f>
        <v>0</v>
      </c>
      <c r="G63">
        <f>'SO 7366'!I265</f>
        <v>0</v>
      </c>
      <c r="H63">
        <f>'SO 7366'!S265</f>
        <v>0</v>
      </c>
      <c r="I63">
        <f>'SO 7366'!V265</f>
        <v>0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V64"/>
      <c r="W64"/>
    </row>
    <row r="65" spans="1:26" x14ac:dyDescent="0.25">
      <c r="A65"/>
      <c r="B65" s="2" t="s">
        <v>107</v>
      </c>
      <c r="C65" s="2"/>
      <c r="D65" s="2"/>
      <c r="E65">
        <f>'SO 7366'!L266</f>
        <v>0</v>
      </c>
      <c r="F65">
        <f>'SO 7366'!M266</f>
        <v>0</v>
      </c>
      <c r="G65">
        <f>'SO 7366'!I266</f>
        <v>0</v>
      </c>
      <c r="H65">
        <f>'SO 7366'!S266</f>
        <v>0</v>
      </c>
      <c r="I65">
        <f>'SO 7366'!V266</f>
        <v>0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6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6" ht="35.1" customHeight="1" x14ac:dyDescent="0.25">
      <c r="A69"/>
      <c r="B69" s="2" t="s">
        <v>108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/>
    </row>
    <row r="70" spans="1:2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6" ht="20.100000000000001" customHeight="1" x14ac:dyDescent="0.25">
      <c r="A71"/>
      <c r="B71" s="2" t="s">
        <v>45</v>
      </c>
      <c r="C71" s="2"/>
      <c r="D71" s="2"/>
      <c r="E71" s="2"/>
      <c r="F71"/>
      <c r="G71"/>
      <c r="H71" t="s">
        <v>42</v>
      </c>
      <c r="I71" s="2"/>
      <c r="J71" s="2"/>
      <c r="K71" s="2"/>
      <c r="L71" s="2"/>
      <c r="M71" s="2"/>
      <c r="N71" s="2"/>
      <c r="O71" s="2"/>
      <c r="P71" s="2"/>
      <c r="Q71"/>
      <c r="R71"/>
      <c r="S71"/>
      <c r="T71"/>
      <c r="U71"/>
      <c r="V71"/>
      <c r="W71"/>
    </row>
    <row r="72" spans="1:26" ht="20.100000000000001" customHeight="1" x14ac:dyDescent="0.25">
      <c r="A72"/>
      <c r="B72" s="2" t="s">
        <v>46</v>
      </c>
      <c r="C72" s="2"/>
      <c r="D72" s="2"/>
      <c r="E72" s="2"/>
      <c r="F72"/>
      <c r="G72"/>
      <c r="H72" t="s">
        <v>119</v>
      </c>
      <c r="I72" t="s">
        <v>120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6" ht="20.100000000000001" customHeight="1" x14ac:dyDescent="0.25">
      <c r="A73"/>
      <c r="B73" s="2" t="s">
        <v>47</v>
      </c>
      <c r="C73" s="2"/>
      <c r="D73" s="2"/>
      <c r="E73" s="2"/>
      <c r="F73"/>
      <c r="G73"/>
      <c r="H73" t="s">
        <v>121</v>
      </c>
      <c r="I73" t="s">
        <v>44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6" ht="20.100000000000001" customHeight="1" x14ac:dyDescent="0.25">
      <c r="A74"/>
      <c r="B74" t="s">
        <v>122</v>
      </c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6" ht="20.100000000000001" customHeight="1" x14ac:dyDescent="0.25">
      <c r="A75"/>
      <c r="B75" t="s">
        <v>37</v>
      </c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6" ht="20.100000000000001" customHeight="1" x14ac:dyDescent="0.25">
      <c r="A76"/>
      <c r="B76" t="s">
        <v>1024</v>
      </c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6" ht="20.100000000000001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6" ht="20.100000000000001" customHeight="1" x14ac:dyDescent="0.25">
      <c r="A78"/>
      <c r="B78" t="s">
        <v>84</v>
      </c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6" x14ac:dyDescent="0.25">
      <c r="A79"/>
      <c r="B79" t="s">
        <v>109</v>
      </c>
      <c r="C79" t="s">
        <v>110</v>
      </c>
      <c r="D79" t="s">
        <v>111</v>
      </c>
      <c r="E79"/>
      <c r="F79" t="s">
        <v>112</v>
      </c>
      <c r="G79" t="s">
        <v>113</v>
      </c>
      <c r="H79" t="s">
        <v>114</v>
      </c>
      <c r="I79" t="s">
        <v>115</v>
      </c>
      <c r="J79"/>
      <c r="K79"/>
      <c r="L79"/>
      <c r="M79"/>
      <c r="N79"/>
      <c r="O79"/>
      <c r="P79" t="s">
        <v>116</v>
      </c>
      <c r="Q79"/>
      <c r="R79"/>
      <c r="S79" t="s">
        <v>117</v>
      </c>
      <c r="T79"/>
      <c r="U79"/>
      <c r="V79" t="s">
        <v>118</v>
      </c>
      <c r="W79"/>
    </row>
    <row r="80" spans="1:26" x14ac:dyDescent="0.25">
      <c r="A80"/>
      <c r="B80"/>
      <c r="C80"/>
      <c r="D80" s="2" t="s">
        <v>85</v>
      </c>
      <c r="E80" s="2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6" x14ac:dyDescent="0.25">
      <c r="A81"/>
      <c r="B81"/>
      <c r="C81">
        <v>1</v>
      </c>
      <c r="D81" s="2" t="s">
        <v>86</v>
      </c>
      <c r="E81" s="2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26" ht="24.95" customHeight="1" x14ac:dyDescent="0.25">
      <c r="A82"/>
      <c r="B82"/>
      <c r="C82" t="s">
        <v>1026</v>
      </c>
      <c r="D82" s="2" t="s">
        <v>1027</v>
      </c>
      <c r="E82" s="2"/>
      <c r="F82" t="s">
        <v>215</v>
      </c>
      <c r="G82">
        <v>195</v>
      </c>
      <c r="H82">
        <v>0</v>
      </c>
      <c r="I82">
        <f t="shared" ref="I82:I108" si="0">ROUND(G82*(H82),2)</f>
        <v>0</v>
      </c>
      <c r="J82">
        <f t="shared" ref="J82:J108" si="1">ROUND(G82*(N82),2)</f>
        <v>0</v>
      </c>
      <c r="K82">
        <f t="shared" ref="K82:K108" si="2">ROUND(G82*(O82),2)</f>
        <v>0</v>
      </c>
      <c r="L82">
        <f t="shared" ref="L82:L108" si="3">ROUND(G82*(H82),2)</f>
        <v>0</v>
      </c>
      <c r="M82"/>
      <c r="N82">
        <v>0</v>
      </c>
      <c r="O82"/>
      <c r="P82"/>
      <c r="Q82"/>
      <c r="R82"/>
      <c r="S82">
        <f t="shared" ref="S82:S108" si="4">ROUND(G82*(P82),3)</f>
        <v>0</v>
      </c>
      <c r="T82"/>
      <c r="U82"/>
      <c r="V82"/>
      <c r="W82"/>
      <c r="Z82" s="1">
        <f t="shared" ref="Z82:Z108" si="5">0.058844*POWER(I82,0.952797)</f>
        <v>0</v>
      </c>
    </row>
    <row r="83" spans="1:26" ht="24.95" customHeight="1" x14ac:dyDescent="0.25">
      <c r="A83"/>
      <c r="B83"/>
      <c r="C83" t="s">
        <v>1028</v>
      </c>
      <c r="D83" s="2" t="s">
        <v>1029</v>
      </c>
      <c r="E83" s="2"/>
      <c r="F83" t="s">
        <v>349</v>
      </c>
      <c r="G83">
        <v>183.69</v>
      </c>
      <c r="H83">
        <v>0</v>
      </c>
      <c r="I83">
        <f t="shared" si="0"/>
        <v>0</v>
      </c>
      <c r="J83">
        <f t="shared" si="1"/>
        <v>0</v>
      </c>
      <c r="K83">
        <f t="shared" si="2"/>
        <v>0</v>
      </c>
      <c r="L83">
        <f t="shared" si="3"/>
        <v>0</v>
      </c>
      <c r="M83"/>
      <c r="N83">
        <v>0</v>
      </c>
      <c r="O83"/>
      <c r="P83"/>
      <c r="Q83"/>
      <c r="R83"/>
      <c r="S83">
        <f t="shared" si="4"/>
        <v>0</v>
      </c>
      <c r="T83"/>
      <c r="U83"/>
      <c r="V83"/>
      <c r="W83"/>
      <c r="Z83" s="1">
        <f t="shared" si="5"/>
        <v>0</v>
      </c>
    </row>
    <row r="84" spans="1:26" ht="24.95" customHeight="1" x14ac:dyDescent="0.25">
      <c r="A84"/>
      <c r="B84"/>
      <c r="C84" t="s">
        <v>1030</v>
      </c>
      <c r="D84" s="2" t="s">
        <v>1031</v>
      </c>
      <c r="E84" s="2"/>
      <c r="F84" t="s">
        <v>215</v>
      </c>
      <c r="G84">
        <v>40</v>
      </c>
      <c r="H84">
        <v>0</v>
      </c>
      <c r="I84">
        <f t="shared" si="0"/>
        <v>0</v>
      </c>
      <c r="J84">
        <f t="shared" si="1"/>
        <v>0</v>
      </c>
      <c r="K84">
        <f t="shared" si="2"/>
        <v>0</v>
      </c>
      <c r="L84">
        <f t="shared" si="3"/>
        <v>0</v>
      </c>
      <c r="M84"/>
      <c r="N84">
        <v>0</v>
      </c>
      <c r="O84"/>
      <c r="P84"/>
      <c r="Q84"/>
      <c r="R84"/>
      <c r="S84">
        <f t="shared" si="4"/>
        <v>0</v>
      </c>
      <c r="T84"/>
      <c r="U84"/>
      <c r="V84"/>
      <c r="W84"/>
      <c r="Z84" s="1">
        <f t="shared" si="5"/>
        <v>0</v>
      </c>
    </row>
    <row r="85" spans="1:26" ht="24.95" customHeight="1" x14ac:dyDescent="0.25">
      <c r="A85"/>
      <c r="B85"/>
      <c r="C85" t="s">
        <v>1032</v>
      </c>
      <c r="D85" s="2" t="s">
        <v>1033</v>
      </c>
      <c r="E85" s="2"/>
      <c r="F85" t="s">
        <v>215</v>
      </c>
      <c r="G85">
        <v>40</v>
      </c>
      <c r="H85">
        <v>0</v>
      </c>
      <c r="I85">
        <f t="shared" si="0"/>
        <v>0</v>
      </c>
      <c r="J85">
        <f t="shared" si="1"/>
        <v>0</v>
      </c>
      <c r="K85">
        <f t="shared" si="2"/>
        <v>0</v>
      </c>
      <c r="L85">
        <f t="shared" si="3"/>
        <v>0</v>
      </c>
      <c r="M85"/>
      <c r="N85">
        <v>0</v>
      </c>
      <c r="O85"/>
      <c r="P85"/>
      <c r="Q85"/>
      <c r="R85"/>
      <c r="S85">
        <f t="shared" si="4"/>
        <v>0</v>
      </c>
      <c r="T85"/>
      <c r="U85"/>
      <c r="V85"/>
      <c r="W85"/>
      <c r="Z85" s="1">
        <f t="shared" si="5"/>
        <v>0</v>
      </c>
    </row>
    <row r="86" spans="1:26" ht="24.95" customHeight="1" x14ac:dyDescent="0.25">
      <c r="A86"/>
      <c r="B86"/>
      <c r="C86" t="s">
        <v>1034</v>
      </c>
      <c r="D86" s="2" t="s">
        <v>1035</v>
      </c>
      <c r="E86" s="2"/>
      <c r="F86" t="s">
        <v>215</v>
      </c>
      <c r="G86">
        <v>50</v>
      </c>
      <c r="H86">
        <v>0</v>
      </c>
      <c r="I86">
        <f t="shared" si="0"/>
        <v>0</v>
      </c>
      <c r="J86">
        <f t="shared" si="1"/>
        <v>0</v>
      </c>
      <c r="K86">
        <f t="shared" si="2"/>
        <v>0</v>
      </c>
      <c r="L86">
        <f t="shared" si="3"/>
        <v>0</v>
      </c>
      <c r="M86"/>
      <c r="N86">
        <v>0</v>
      </c>
      <c r="O86"/>
      <c r="P86"/>
      <c r="Q86"/>
      <c r="R86"/>
      <c r="S86">
        <f t="shared" si="4"/>
        <v>0</v>
      </c>
      <c r="T86"/>
      <c r="U86"/>
      <c r="V86"/>
      <c r="W86"/>
      <c r="Z86" s="1">
        <f t="shared" si="5"/>
        <v>0</v>
      </c>
    </row>
    <row r="87" spans="1:26" ht="24.95" customHeight="1" x14ac:dyDescent="0.25">
      <c r="A87"/>
      <c r="B87"/>
      <c r="C87" t="s">
        <v>1036</v>
      </c>
      <c r="D87" s="2" t="s">
        <v>1037</v>
      </c>
      <c r="E87" s="2"/>
      <c r="F87" t="s">
        <v>349</v>
      </c>
      <c r="G87">
        <v>250</v>
      </c>
      <c r="H87">
        <v>0</v>
      </c>
      <c r="I87">
        <f t="shared" si="0"/>
        <v>0</v>
      </c>
      <c r="J87">
        <f t="shared" si="1"/>
        <v>0</v>
      </c>
      <c r="K87">
        <f t="shared" si="2"/>
        <v>0</v>
      </c>
      <c r="L87">
        <f t="shared" si="3"/>
        <v>0</v>
      </c>
      <c r="M87"/>
      <c r="N87">
        <v>0</v>
      </c>
      <c r="O87"/>
      <c r="P87"/>
      <c r="Q87"/>
      <c r="R87"/>
      <c r="S87">
        <f t="shared" si="4"/>
        <v>0</v>
      </c>
      <c r="T87"/>
      <c r="U87"/>
      <c r="V87"/>
      <c r="W87"/>
      <c r="Z87" s="1">
        <f t="shared" si="5"/>
        <v>0</v>
      </c>
    </row>
    <row r="88" spans="1:26" ht="24.95" customHeight="1" x14ac:dyDescent="0.25">
      <c r="A88"/>
      <c r="B88"/>
      <c r="C88" t="s">
        <v>1038</v>
      </c>
      <c r="D88" s="2" t="s">
        <v>1039</v>
      </c>
      <c r="E88" s="2"/>
      <c r="F88" t="s">
        <v>218</v>
      </c>
      <c r="G88">
        <v>24</v>
      </c>
      <c r="H88">
        <v>0</v>
      </c>
      <c r="I88">
        <f t="shared" si="0"/>
        <v>0</v>
      </c>
      <c r="J88">
        <f t="shared" si="1"/>
        <v>0</v>
      </c>
      <c r="K88">
        <f t="shared" si="2"/>
        <v>0</v>
      </c>
      <c r="L88">
        <f t="shared" si="3"/>
        <v>0</v>
      </c>
      <c r="M88"/>
      <c r="N88">
        <v>0</v>
      </c>
      <c r="O88"/>
      <c r="P88"/>
      <c r="Q88"/>
      <c r="R88"/>
      <c r="S88">
        <f t="shared" si="4"/>
        <v>0</v>
      </c>
      <c r="T88"/>
      <c r="U88"/>
      <c r="V88"/>
      <c r="W88"/>
      <c r="Z88" s="1">
        <f t="shared" si="5"/>
        <v>0</v>
      </c>
    </row>
    <row r="89" spans="1:26" ht="24.95" customHeight="1" x14ac:dyDescent="0.25">
      <c r="A89"/>
      <c r="B89"/>
      <c r="C89" t="s">
        <v>1040</v>
      </c>
      <c r="D89" s="2" t="s">
        <v>1041</v>
      </c>
      <c r="E89" s="2"/>
      <c r="F89" t="s">
        <v>218</v>
      </c>
      <c r="G89">
        <v>24</v>
      </c>
      <c r="H89">
        <v>0</v>
      </c>
      <c r="I89">
        <f t="shared" si="0"/>
        <v>0</v>
      </c>
      <c r="J89">
        <f t="shared" si="1"/>
        <v>0</v>
      </c>
      <c r="K89">
        <f t="shared" si="2"/>
        <v>0</v>
      </c>
      <c r="L89">
        <f t="shared" si="3"/>
        <v>0</v>
      </c>
      <c r="M89"/>
      <c r="N89">
        <v>0</v>
      </c>
      <c r="O89"/>
      <c r="P89"/>
      <c r="Q89"/>
      <c r="R89"/>
      <c r="S89">
        <f t="shared" si="4"/>
        <v>0</v>
      </c>
      <c r="T89"/>
      <c r="U89"/>
      <c r="V89"/>
      <c r="W89"/>
      <c r="Z89" s="1">
        <f t="shared" si="5"/>
        <v>0</v>
      </c>
    </row>
    <row r="90" spans="1:26" ht="24.95" customHeight="1" x14ac:dyDescent="0.25">
      <c r="A90"/>
      <c r="B90"/>
      <c r="C90" t="s">
        <v>1042</v>
      </c>
      <c r="D90" s="2" t="s">
        <v>1043</v>
      </c>
      <c r="E90" s="2"/>
      <c r="F90" t="s">
        <v>218</v>
      </c>
      <c r="G90">
        <v>40</v>
      </c>
      <c r="H90">
        <v>0</v>
      </c>
      <c r="I90">
        <f t="shared" si="0"/>
        <v>0</v>
      </c>
      <c r="J90">
        <f t="shared" si="1"/>
        <v>0</v>
      </c>
      <c r="K90">
        <f t="shared" si="2"/>
        <v>0</v>
      </c>
      <c r="L90">
        <f t="shared" si="3"/>
        <v>0</v>
      </c>
      <c r="M90"/>
      <c r="N90">
        <v>0</v>
      </c>
      <c r="O90"/>
      <c r="P90"/>
      <c r="Q90"/>
      <c r="R90"/>
      <c r="S90">
        <f t="shared" si="4"/>
        <v>0</v>
      </c>
      <c r="T90"/>
      <c r="U90"/>
      <c r="V90"/>
      <c r="W90"/>
      <c r="Z90" s="1">
        <f t="shared" si="5"/>
        <v>0</v>
      </c>
    </row>
    <row r="91" spans="1:26" ht="24.95" customHeight="1" x14ac:dyDescent="0.25">
      <c r="A91"/>
      <c r="B91"/>
      <c r="C91" t="s">
        <v>1044</v>
      </c>
      <c r="D91" s="2" t="s">
        <v>1045</v>
      </c>
      <c r="E91" s="2"/>
      <c r="F91" t="s">
        <v>218</v>
      </c>
      <c r="G91">
        <v>40</v>
      </c>
      <c r="H91">
        <v>0</v>
      </c>
      <c r="I91">
        <f t="shared" si="0"/>
        <v>0</v>
      </c>
      <c r="J91">
        <f t="shared" si="1"/>
        <v>0</v>
      </c>
      <c r="K91">
        <f t="shared" si="2"/>
        <v>0</v>
      </c>
      <c r="L91">
        <f t="shared" si="3"/>
        <v>0</v>
      </c>
      <c r="M91"/>
      <c r="N91">
        <v>0</v>
      </c>
      <c r="O91"/>
      <c r="P91"/>
      <c r="Q91"/>
      <c r="R91"/>
      <c r="S91">
        <f t="shared" si="4"/>
        <v>0</v>
      </c>
      <c r="T91"/>
      <c r="U91"/>
      <c r="V91"/>
      <c r="W91"/>
      <c r="Z91" s="1">
        <f t="shared" si="5"/>
        <v>0</v>
      </c>
    </row>
    <row r="92" spans="1:26" ht="24.95" customHeight="1" x14ac:dyDescent="0.25">
      <c r="A92"/>
      <c r="B92"/>
      <c r="C92" t="s">
        <v>1046</v>
      </c>
      <c r="D92" s="2" t="s">
        <v>1047</v>
      </c>
      <c r="E92" s="2"/>
      <c r="F92" t="s">
        <v>218</v>
      </c>
      <c r="G92">
        <v>40</v>
      </c>
      <c r="H92">
        <v>0</v>
      </c>
      <c r="I92">
        <f t="shared" si="0"/>
        <v>0</v>
      </c>
      <c r="J92">
        <f t="shared" si="1"/>
        <v>0</v>
      </c>
      <c r="K92">
        <f t="shared" si="2"/>
        <v>0</v>
      </c>
      <c r="L92">
        <f t="shared" si="3"/>
        <v>0</v>
      </c>
      <c r="M92"/>
      <c r="N92">
        <v>0</v>
      </c>
      <c r="O92"/>
      <c r="P92"/>
      <c r="Q92"/>
      <c r="R92"/>
      <c r="S92">
        <f t="shared" si="4"/>
        <v>0</v>
      </c>
      <c r="T92"/>
      <c r="U92"/>
      <c r="V92"/>
      <c r="W92"/>
      <c r="Z92" s="1">
        <f t="shared" si="5"/>
        <v>0</v>
      </c>
    </row>
    <row r="93" spans="1:26" ht="24.95" customHeight="1" x14ac:dyDescent="0.25">
      <c r="A93"/>
      <c r="B93"/>
      <c r="C93" t="s">
        <v>1048</v>
      </c>
      <c r="D93" s="2" t="s">
        <v>1049</v>
      </c>
      <c r="E93" s="2"/>
      <c r="F93" t="s">
        <v>218</v>
      </c>
      <c r="G93">
        <v>64</v>
      </c>
      <c r="H93">
        <v>0</v>
      </c>
      <c r="I93">
        <f t="shared" si="0"/>
        <v>0</v>
      </c>
      <c r="J93">
        <f t="shared" si="1"/>
        <v>0</v>
      </c>
      <c r="K93">
        <f t="shared" si="2"/>
        <v>0</v>
      </c>
      <c r="L93">
        <f t="shared" si="3"/>
        <v>0</v>
      </c>
      <c r="M93"/>
      <c r="N93">
        <v>0</v>
      </c>
      <c r="O93"/>
      <c r="P93"/>
      <c r="Q93"/>
      <c r="R93"/>
      <c r="S93">
        <f t="shared" si="4"/>
        <v>0</v>
      </c>
      <c r="T93"/>
      <c r="U93"/>
      <c r="V93"/>
      <c r="W93"/>
      <c r="Z93" s="1">
        <f t="shared" si="5"/>
        <v>0</v>
      </c>
    </row>
    <row r="94" spans="1:26" ht="24.95" customHeight="1" x14ac:dyDescent="0.25">
      <c r="A94"/>
      <c r="B94"/>
      <c r="C94" t="s">
        <v>1050</v>
      </c>
      <c r="D94" s="2" t="s">
        <v>1051</v>
      </c>
      <c r="E94" s="2"/>
      <c r="F94" t="s">
        <v>218</v>
      </c>
      <c r="G94">
        <v>64</v>
      </c>
      <c r="H94">
        <v>0</v>
      </c>
      <c r="I94">
        <f t="shared" si="0"/>
        <v>0</v>
      </c>
      <c r="J94">
        <f t="shared" si="1"/>
        <v>0</v>
      </c>
      <c r="K94">
        <f t="shared" si="2"/>
        <v>0</v>
      </c>
      <c r="L94">
        <f t="shared" si="3"/>
        <v>0</v>
      </c>
      <c r="M94"/>
      <c r="N94">
        <v>0</v>
      </c>
      <c r="O94"/>
      <c r="P94"/>
      <c r="Q94"/>
      <c r="R94"/>
      <c r="S94">
        <f t="shared" si="4"/>
        <v>0</v>
      </c>
      <c r="T94"/>
      <c r="U94"/>
      <c r="V94"/>
      <c r="W94"/>
      <c r="Z94" s="1">
        <f t="shared" si="5"/>
        <v>0</v>
      </c>
    </row>
    <row r="95" spans="1:26" ht="24.95" customHeight="1" x14ac:dyDescent="0.25">
      <c r="A95"/>
      <c r="B95"/>
      <c r="C95" t="s">
        <v>1052</v>
      </c>
      <c r="D95" s="2" t="s">
        <v>1053</v>
      </c>
      <c r="E95" s="2"/>
      <c r="F95" t="s">
        <v>218</v>
      </c>
      <c r="G95">
        <v>16</v>
      </c>
      <c r="H95">
        <v>0</v>
      </c>
      <c r="I95">
        <f t="shared" si="0"/>
        <v>0</v>
      </c>
      <c r="J95">
        <f t="shared" si="1"/>
        <v>0</v>
      </c>
      <c r="K95">
        <f t="shared" si="2"/>
        <v>0</v>
      </c>
      <c r="L95">
        <f t="shared" si="3"/>
        <v>0</v>
      </c>
      <c r="M95"/>
      <c r="N95">
        <v>0</v>
      </c>
      <c r="O95"/>
      <c r="P95"/>
      <c r="Q95"/>
      <c r="R95"/>
      <c r="S95">
        <f t="shared" si="4"/>
        <v>0</v>
      </c>
      <c r="T95"/>
      <c r="U95"/>
      <c r="V95"/>
      <c r="W95"/>
      <c r="Z95" s="1">
        <f t="shared" si="5"/>
        <v>0</v>
      </c>
    </row>
    <row r="96" spans="1:26" ht="24.95" customHeight="1" x14ac:dyDescent="0.25">
      <c r="A96"/>
      <c r="B96"/>
      <c r="C96" t="s">
        <v>1054</v>
      </c>
      <c r="D96" s="2" t="s">
        <v>1055</v>
      </c>
      <c r="E96" s="2"/>
      <c r="F96" t="s">
        <v>215</v>
      </c>
      <c r="G96">
        <v>210</v>
      </c>
      <c r="H96">
        <v>0</v>
      </c>
      <c r="I96">
        <f t="shared" si="0"/>
        <v>0</v>
      </c>
      <c r="J96">
        <f t="shared" si="1"/>
        <v>0</v>
      </c>
      <c r="K96">
        <f t="shared" si="2"/>
        <v>0</v>
      </c>
      <c r="L96">
        <f t="shared" si="3"/>
        <v>0</v>
      </c>
      <c r="M96"/>
      <c r="N96">
        <v>0</v>
      </c>
      <c r="O96"/>
      <c r="P96"/>
      <c r="Q96"/>
      <c r="R96"/>
      <c r="S96">
        <f t="shared" si="4"/>
        <v>0</v>
      </c>
      <c r="T96"/>
      <c r="U96"/>
      <c r="V96"/>
      <c r="W96"/>
      <c r="Z96" s="1">
        <f t="shared" si="5"/>
        <v>0</v>
      </c>
    </row>
    <row r="97" spans="1:26" ht="24.95" customHeight="1" x14ac:dyDescent="0.25">
      <c r="A97"/>
      <c r="B97"/>
      <c r="C97" t="s">
        <v>1056</v>
      </c>
      <c r="D97" s="2" t="s">
        <v>1057</v>
      </c>
      <c r="E97" s="2"/>
      <c r="F97" t="s">
        <v>218</v>
      </c>
      <c r="G97">
        <v>1</v>
      </c>
      <c r="H97">
        <v>0</v>
      </c>
      <c r="I97">
        <f t="shared" si="0"/>
        <v>0</v>
      </c>
      <c r="J97">
        <f t="shared" si="1"/>
        <v>0</v>
      </c>
      <c r="K97">
        <f t="shared" si="2"/>
        <v>0</v>
      </c>
      <c r="L97">
        <f t="shared" si="3"/>
        <v>0</v>
      </c>
      <c r="M97"/>
      <c r="N97">
        <v>0</v>
      </c>
      <c r="O97"/>
      <c r="P97"/>
      <c r="Q97"/>
      <c r="R97"/>
      <c r="S97">
        <f t="shared" si="4"/>
        <v>0</v>
      </c>
      <c r="T97"/>
      <c r="U97"/>
      <c r="V97"/>
      <c r="W97"/>
      <c r="Z97" s="1">
        <f t="shared" si="5"/>
        <v>0</v>
      </c>
    </row>
    <row r="98" spans="1:26" ht="24.95" customHeight="1" x14ac:dyDescent="0.25">
      <c r="A98"/>
      <c r="B98"/>
      <c r="C98" t="s">
        <v>1058</v>
      </c>
      <c r="D98" s="2" t="s">
        <v>1059</v>
      </c>
      <c r="E98" s="2"/>
      <c r="F98" t="s">
        <v>218</v>
      </c>
      <c r="G98">
        <v>8</v>
      </c>
      <c r="H98">
        <v>0</v>
      </c>
      <c r="I98">
        <f t="shared" si="0"/>
        <v>0</v>
      </c>
      <c r="J98">
        <f t="shared" si="1"/>
        <v>0</v>
      </c>
      <c r="K98">
        <f t="shared" si="2"/>
        <v>0</v>
      </c>
      <c r="L98">
        <f t="shared" si="3"/>
        <v>0</v>
      </c>
      <c r="M98"/>
      <c r="N98">
        <v>0</v>
      </c>
      <c r="O98"/>
      <c r="P98"/>
      <c r="Q98"/>
      <c r="R98"/>
      <c r="S98">
        <f t="shared" si="4"/>
        <v>0</v>
      </c>
      <c r="T98"/>
      <c r="U98"/>
      <c r="V98"/>
      <c r="W98"/>
      <c r="Z98" s="1">
        <f t="shared" si="5"/>
        <v>0</v>
      </c>
    </row>
    <row r="99" spans="1:26" ht="24.95" customHeight="1" x14ac:dyDescent="0.25">
      <c r="A99"/>
      <c r="B99"/>
      <c r="C99" t="s">
        <v>1060</v>
      </c>
      <c r="D99" s="2" t="s">
        <v>1061</v>
      </c>
      <c r="E99" s="2"/>
      <c r="F99" t="s">
        <v>218</v>
      </c>
      <c r="G99">
        <v>8</v>
      </c>
      <c r="H99">
        <v>0</v>
      </c>
      <c r="I99">
        <f t="shared" si="0"/>
        <v>0</v>
      </c>
      <c r="J99">
        <f t="shared" si="1"/>
        <v>0</v>
      </c>
      <c r="K99">
        <f t="shared" si="2"/>
        <v>0</v>
      </c>
      <c r="L99">
        <f t="shared" si="3"/>
        <v>0</v>
      </c>
      <c r="M99"/>
      <c r="N99">
        <v>0</v>
      </c>
      <c r="O99"/>
      <c r="P99"/>
      <c r="Q99"/>
      <c r="R99"/>
      <c r="S99">
        <f t="shared" si="4"/>
        <v>0</v>
      </c>
      <c r="T99"/>
      <c r="U99"/>
      <c r="V99"/>
      <c r="W99"/>
      <c r="Z99" s="1">
        <f t="shared" si="5"/>
        <v>0</v>
      </c>
    </row>
    <row r="100" spans="1:26" ht="35.1" customHeight="1" x14ac:dyDescent="0.25">
      <c r="A100"/>
      <c r="B100"/>
      <c r="C100" t="s">
        <v>1062</v>
      </c>
      <c r="D100" s="2" t="s">
        <v>1063</v>
      </c>
      <c r="E100" s="2"/>
      <c r="F100" t="s">
        <v>218</v>
      </c>
      <c r="G100">
        <v>2</v>
      </c>
      <c r="H100">
        <v>0</v>
      </c>
      <c r="I100">
        <f t="shared" si="0"/>
        <v>0</v>
      </c>
      <c r="J100">
        <f t="shared" si="1"/>
        <v>0</v>
      </c>
      <c r="K100">
        <f t="shared" si="2"/>
        <v>0</v>
      </c>
      <c r="L100">
        <f t="shared" si="3"/>
        <v>0</v>
      </c>
      <c r="M100"/>
      <c r="N100">
        <v>0</v>
      </c>
      <c r="O100"/>
      <c r="P100"/>
      <c r="Q100"/>
      <c r="R100"/>
      <c r="S100">
        <f t="shared" si="4"/>
        <v>0</v>
      </c>
      <c r="T100"/>
      <c r="U100"/>
      <c r="V100"/>
      <c r="W100"/>
      <c r="Z100" s="1">
        <f t="shared" si="5"/>
        <v>0</v>
      </c>
    </row>
    <row r="101" spans="1:26" ht="24.95" customHeight="1" x14ac:dyDescent="0.25">
      <c r="A101"/>
      <c r="B101"/>
      <c r="C101" t="s">
        <v>1064</v>
      </c>
      <c r="D101" s="2" t="s">
        <v>1065</v>
      </c>
      <c r="E101" s="2"/>
      <c r="F101" t="s">
        <v>218</v>
      </c>
      <c r="G101">
        <v>8</v>
      </c>
      <c r="H101">
        <v>0</v>
      </c>
      <c r="I101">
        <f t="shared" si="0"/>
        <v>0</v>
      </c>
      <c r="J101">
        <f t="shared" si="1"/>
        <v>0</v>
      </c>
      <c r="K101">
        <f t="shared" si="2"/>
        <v>0</v>
      </c>
      <c r="L101">
        <f t="shared" si="3"/>
        <v>0</v>
      </c>
      <c r="M101"/>
      <c r="N101">
        <v>0</v>
      </c>
      <c r="O101"/>
      <c r="P101"/>
      <c r="Q101"/>
      <c r="R101"/>
      <c r="S101">
        <f t="shared" si="4"/>
        <v>0</v>
      </c>
      <c r="T101"/>
      <c r="U101"/>
      <c r="V101"/>
      <c r="W101"/>
      <c r="Z101" s="1">
        <f t="shared" si="5"/>
        <v>0</v>
      </c>
    </row>
    <row r="102" spans="1:26" ht="24.95" customHeight="1" x14ac:dyDescent="0.25">
      <c r="A102"/>
      <c r="B102"/>
      <c r="C102" t="s">
        <v>1066</v>
      </c>
      <c r="D102" s="2" t="s">
        <v>1067</v>
      </c>
      <c r="E102" s="2"/>
      <c r="F102" t="s">
        <v>218</v>
      </c>
      <c r="G102">
        <v>8</v>
      </c>
      <c r="H102">
        <v>0</v>
      </c>
      <c r="I102">
        <f t="shared" si="0"/>
        <v>0</v>
      </c>
      <c r="J102">
        <f t="shared" si="1"/>
        <v>0</v>
      </c>
      <c r="K102">
        <f t="shared" si="2"/>
        <v>0</v>
      </c>
      <c r="L102">
        <f t="shared" si="3"/>
        <v>0</v>
      </c>
      <c r="M102"/>
      <c r="N102">
        <v>0</v>
      </c>
      <c r="O102"/>
      <c r="P102"/>
      <c r="Q102"/>
      <c r="R102"/>
      <c r="S102">
        <f t="shared" si="4"/>
        <v>0</v>
      </c>
      <c r="T102"/>
      <c r="U102"/>
      <c r="V102"/>
      <c r="W102"/>
      <c r="Z102" s="1">
        <f t="shared" si="5"/>
        <v>0</v>
      </c>
    </row>
    <row r="103" spans="1:26" ht="24.95" customHeight="1" x14ac:dyDescent="0.25">
      <c r="A103"/>
      <c r="B103"/>
      <c r="C103" t="s">
        <v>1068</v>
      </c>
      <c r="D103" s="2" t="s">
        <v>1059</v>
      </c>
      <c r="E103" s="2"/>
      <c r="F103" t="s">
        <v>218</v>
      </c>
      <c r="G103">
        <v>8</v>
      </c>
      <c r="H103">
        <v>0</v>
      </c>
      <c r="I103">
        <f t="shared" si="0"/>
        <v>0</v>
      </c>
      <c r="J103">
        <f t="shared" si="1"/>
        <v>0</v>
      </c>
      <c r="K103">
        <f t="shared" si="2"/>
        <v>0</v>
      </c>
      <c r="L103">
        <f t="shared" si="3"/>
        <v>0</v>
      </c>
      <c r="M103"/>
      <c r="N103">
        <v>0</v>
      </c>
      <c r="O103"/>
      <c r="P103"/>
      <c r="Q103"/>
      <c r="R103"/>
      <c r="S103">
        <f t="shared" si="4"/>
        <v>0</v>
      </c>
      <c r="T103"/>
      <c r="U103"/>
      <c r="V103"/>
      <c r="W103"/>
      <c r="Z103" s="1">
        <f t="shared" si="5"/>
        <v>0</v>
      </c>
    </row>
    <row r="104" spans="1:26" ht="24.95" customHeight="1" x14ac:dyDescent="0.25">
      <c r="A104"/>
      <c r="B104"/>
      <c r="C104" t="s">
        <v>1069</v>
      </c>
      <c r="D104" s="2" t="s">
        <v>1070</v>
      </c>
      <c r="E104" s="2"/>
      <c r="F104" t="s">
        <v>218</v>
      </c>
      <c r="G104">
        <v>8</v>
      </c>
      <c r="H104">
        <v>0</v>
      </c>
      <c r="I104">
        <f t="shared" si="0"/>
        <v>0</v>
      </c>
      <c r="J104">
        <f t="shared" si="1"/>
        <v>0</v>
      </c>
      <c r="K104">
        <f t="shared" si="2"/>
        <v>0</v>
      </c>
      <c r="L104">
        <f t="shared" si="3"/>
        <v>0</v>
      </c>
      <c r="M104"/>
      <c r="N104">
        <v>0</v>
      </c>
      <c r="O104"/>
      <c r="P104"/>
      <c r="Q104"/>
      <c r="R104"/>
      <c r="S104">
        <f t="shared" si="4"/>
        <v>0</v>
      </c>
      <c r="T104"/>
      <c r="U104"/>
      <c r="V104"/>
      <c r="W104"/>
      <c r="Z104" s="1">
        <f t="shared" si="5"/>
        <v>0</v>
      </c>
    </row>
    <row r="105" spans="1:26" ht="24.95" customHeight="1" x14ac:dyDescent="0.25">
      <c r="A105"/>
      <c r="B105"/>
      <c r="C105" t="s">
        <v>1071</v>
      </c>
      <c r="D105" s="2" t="s">
        <v>1072</v>
      </c>
      <c r="E105" s="2"/>
      <c r="F105" t="s">
        <v>218</v>
      </c>
      <c r="G105">
        <v>8</v>
      </c>
      <c r="H105">
        <v>0</v>
      </c>
      <c r="I105">
        <f t="shared" si="0"/>
        <v>0</v>
      </c>
      <c r="J105">
        <f t="shared" si="1"/>
        <v>0</v>
      </c>
      <c r="K105">
        <f t="shared" si="2"/>
        <v>0</v>
      </c>
      <c r="L105">
        <f t="shared" si="3"/>
        <v>0</v>
      </c>
      <c r="M105"/>
      <c r="N105">
        <v>0</v>
      </c>
      <c r="O105"/>
      <c r="P105"/>
      <c r="Q105"/>
      <c r="R105"/>
      <c r="S105">
        <f t="shared" si="4"/>
        <v>0</v>
      </c>
      <c r="T105"/>
      <c r="U105"/>
      <c r="V105"/>
      <c r="W105"/>
      <c r="Z105" s="1">
        <f t="shared" si="5"/>
        <v>0</v>
      </c>
    </row>
    <row r="106" spans="1:26" ht="24.95" customHeight="1" x14ac:dyDescent="0.25">
      <c r="A106"/>
      <c r="B106"/>
      <c r="C106" t="s">
        <v>1073</v>
      </c>
      <c r="D106" s="2" t="s">
        <v>1074</v>
      </c>
      <c r="E106" s="2"/>
      <c r="F106" t="s">
        <v>215</v>
      </c>
      <c r="G106">
        <v>108</v>
      </c>
      <c r="H106">
        <v>0</v>
      </c>
      <c r="I106">
        <f t="shared" si="0"/>
        <v>0</v>
      </c>
      <c r="J106">
        <f t="shared" si="1"/>
        <v>0</v>
      </c>
      <c r="K106">
        <f t="shared" si="2"/>
        <v>0</v>
      </c>
      <c r="L106">
        <f t="shared" si="3"/>
        <v>0</v>
      </c>
      <c r="M106"/>
      <c r="N106">
        <v>0</v>
      </c>
      <c r="O106"/>
      <c r="P106"/>
      <c r="Q106"/>
      <c r="R106"/>
      <c r="S106">
        <f t="shared" si="4"/>
        <v>0</v>
      </c>
      <c r="T106"/>
      <c r="U106"/>
      <c r="V106"/>
      <c r="W106"/>
      <c r="Z106" s="1">
        <f t="shared" si="5"/>
        <v>0</v>
      </c>
    </row>
    <row r="107" spans="1:26" ht="24.95" customHeight="1" x14ac:dyDescent="0.25">
      <c r="A107"/>
      <c r="B107"/>
      <c r="C107" t="s">
        <v>1075</v>
      </c>
      <c r="D107" s="2" t="s">
        <v>1076</v>
      </c>
      <c r="E107" s="2"/>
      <c r="F107" t="s">
        <v>349</v>
      </c>
      <c r="G107">
        <v>27</v>
      </c>
      <c r="H107">
        <v>0</v>
      </c>
      <c r="I107">
        <f t="shared" si="0"/>
        <v>0</v>
      </c>
      <c r="J107">
        <f t="shared" si="1"/>
        <v>0</v>
      </c>
      <c r="K107">
        <f t="shared" si="2"/>
        <v>0</v>
      </c>
      <c r="L107">
        <f t="shared" si="3"/>
        <v>0</v>
      </c>
      <c r="M107"/>
      <c r="N107">
        <v>0</v>
      </c>
      <c r="O107"/>
      <c r="P107"/>
      <c r="Q107"/>
      <c r="R107"/>
      <c r="S107">
        <f t="shared" si="4"/>
        <v>0</v>
      </c>
      <c r="T107"/>
      <c r="U107"/>
      <c r="V107"/>
      <c r="W107"/>
      <c r="Z107" s="1">
        <f t="shared" si="5"/>
        <v>0</v>
      </c>
    </row>
    <row r="108" spans="1:26" ht="24.95" customHeight="1" x14ac:dyDescent="0.25">
      <c r="A108"/>
      <c r="B108"/>
      <c r="C108" t="s">
        <v>1077</v>
      </c>
      <c r="D108" s="2" t="s">
        <v>1053</v>
      </c>
      <c r="E108" s="2"/>
      <c r="F108" t="s">
        <v>218</v>
      </c>
      <c r="G108">
        <v>24</v>
      </c>
      <c r="H108">
        <v>0</v>
      </c>
      <c r="I108">
        <f t="shared" si="0"/>
        <v>0</v>
      </c>
      <c r="J108">
        <f t="shared" si="1"/>
        <v>0</v>
      </c>
      <c r="K108">
        <f t="shared" si="2"/>
        <v>0</v>
      </c>
      <c r="L108">
        <f t="shared" si="3"/>
        <v>0</v>
      </c>
      <c r="M108"/>
      <c r="N108">
        <v>0</v>
      </c>
      <c r="O108"/>
      <c r="P108"/>
      <c r="Q108"/>
      <c r="R108"/>
      <c r="S108">
        <f t="shared" si="4"/>
        <v>0</v>
      </c>
      <c r="T108"/>
      <c r="U108"/>
      <c r="V108"/>
      <c r="W108"/>
      <c r="Z108" s="1">
        <f t="shared" si="5"/>
        <v>0</v>
      </c>
    </row>
    <row r="109" spans="1:26" x14ac:dyDescent="0.25">
      <c r="A109"/>
      <c r="B109"/>
      <c r="C109">
        <v>1</v>
      </c>
      <c r="D109" s="2" t="s">
        <v>86</v>
      </c>
      <c r="E109" s="2"/>
      <c r="F109"/>
      <c r="G109"/>
      <c r="H109"/>
      <c r="I109">
        <f>ROUND((SUM(I81:I108))/1,2)</f>
        <v>0</v>
      </c>
      <c r="J109"/>
      <c r="K109"/>
      <c r="L109">
        <f>ROUND((SUM(L81:L108))/1,2)</f>
        <v>0</v>
      </c>
      <c r="M109">
        <f>ROUND((SUM(M81:M108))/1,2)</f>
        <v>0</v>
      </c>
      <c r="N109"/>
      <c r="O109"/>
      <c r="P109"/>
      <c r="Q109"/>
      <c r="R109"/>
      <c r="S109">
        <f>ROUND((SUM(S81:S108))/1,2)</f>
        <v>0</v>
      </c>
      <c r="T109"/>
      <c r="U109"/>
      <c r="V109">
        <f>ROUND((SUM(V81:V108))/1,2)</f>
        <v>0</v>
      </c>
      <c r="W109"/>
      <c r="X109"/>
      <c r="Y109"/>
      <c r="Z109"/>
    </row>
    <row r="110" spans="1:26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6" x14ac:dyDescent="0.25">
      <c r="A111"/>
      <c r="B111"/>
      <c r="C111">
        <v>2</v>
      </c>
      <c r="D111" s="2" t="s">
        <v>87</v>
      </c>
      <c r="E111" s="2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:26" ht="24.95" customHeight="1" x14ac:dyDescent="0.25">
      <c r="A112"/>
      <c r="B112"/>
      <c r="C112" t="s">
        <v>1078</v>
      </c>
      <c r="D112" s="2" t="s">
        <v>1079</v>
      </c>
      <c r="E112" s="2"/>
      <c r="F112" t="s">
        <v>218</v>
      </c>
      <c r="G112">
        <v>2</v>
      </c>
      <c r="H112">
        <v>0</v>
      </c>
      <c r="I112">
        <f t="shared" ref="I112:I143" si="6">ROUND(G112*(H112),2)</f>
        <v>0</v>
      </c>
      <c r="J112">
        <f t="shared" ref="J112:J143" si="7">ROUND(G112*(N112),2)</f>
        <v>0</v>
      </c>
      <c r="K112">
        <f t="shared" ref="K112:K143" si="8">ROUND(G112*(O112),2)</f>
        <v>0</v>
      </c>
      <c r="L112">
        <f t="shared" ref="L112:L143" si="9">ROUND(G112*(H112),2)</f>
        <v>0</v>
      </c>
      <c r="M112"/>
      <c r="N112">
        <v>0</v>
      </c>
      <c r="O112"/>
      <c r="P112"/>
      <c r="Q112"/>
      <c r="R112"/>
      <c r="S112">
        <f t="shared" ref="S112:S143" si="10">ROUND(G112*(P112),3)</f>
        <v>0</v>
      </c>
      <c r="T112"/>
      <c r="U112"/>
      <c r="V112"/>
      <c r="W112"/>
      <c r="Z112" s="1">
        <f t="shared" ref="Z112:Z143" si="11">0.058844*POWER(I112,0.952797)</f>
        <v>0</v>
      </c>
    </row>
    <row r="113" spans="1:26" ht="24.95" customHeight="1" x14ac:dyDescent="0.25">
      <c r="A113"/>
      <c r="B113"/>
      <c r="C113" t="s">
        <v>1080</v>
      </c>
      <c r="D113" s="2" t="s">
        <v>1081</v>
      </c>
      <c r="E113" s="2"/>
      <c r="F113" t="s">
        <v>218</v>
      </c>
      <c r="G113">
        <v>2</v>
      </c>
      <c r="H113">
        <v>0</v>
      </c>
      <c r="I113">
        <f t="shared" si="6"/>
        <v>0</v>
      </c>
      <c r="J113">
        <f t="shared" si="7"/>
        <v>0</v>
      </c>
      <c r="K113">
        <f t="shared" si="8"/>
        <v>0</v>
      </c>
      <c r="L113">
        <f t="shared" si="9"/>
        <v>0</v>
      </c>
      <c r="M113"/>
      <c r="N113">
        <v>0</v>
      </c>
      <c r="O113"/>
      <c r="P113"/>
      <c r="Q113"/>
      <c r="R113"/>
      <c r="S113">
        <f t="shared" si="10"/>
        <v>0</v>
      </c>
      <c r="T113"/>
      <c r="U113"/>
      <c r="V113"/>
      <c r="W113"/>
      <c r="Z113" s="1">
        <f t="shared" si="11"/>
        <v>0</v>
      </c>
    </row>
    <row r="114" spans="1:26" ht="24.95" customHeight="1" x14ac:dyDescent="0.25">
      <c r="A114"/>
      <c r="B114"/>
      <c r="C114" t="s">
        <v>1082</v>
      </c>
      <c r="D114" s="2" t="s">
        <v>1083</v>
      </c>
      <c r="E114" s="2"/>
      <c r="F114" t="s">
        <v>218</v>
      </c>
      <c r="G114">
        <v>78</v>
      </c>
      <c r="H114">
        <v>0</v>
      </c>
      <c r="I114">
        <f t="shared" si="6"/>
        <v>0</v>
      </c>
      <c r="J114">
        <f t="shared" si="7"/>
        <v>0</v>
      </c>
      <c r="K114">
        <f t="shared" si="8"/>
        <v>0</v>
      </c>
      <c r="L114">
        <f t="shared" si="9"/>
        <v>0</v>
      </c>
      <c r="M114"/>
      <c r="N114">
        <v>0</v>
      </c>
      <c r="O114"/>
      <c r="P114"/>
      <c r="Q114"/>
      <c r="R114"/>
      <c r="S114">
        <f t="shared" si="10"/>
        <v>0</v>
      </c>
      <c r="T114"/>
      <c r="U114"/>
      <c r="V114"/>
      <c r="W114"/>
      <c r="Z114" s="1">
        <f t="shared" si="11"/>
        <v>0</v>
      </c>
    </row>
    <row r="115" spans="1:26" ht="24.95" customHeight="1" x14ac:dyDescent="0.25">
      <c r="A115"/>
      <c r="B115"/>
      <c r="C115" t="s">
        <v>1084</v>
      </c>
      <c r="D115" s="2" t="s">
        <v>1085</v>
      </c>
      <c r="E115" s="2"/>
      <c r="F115" t="s">
        <v>218</v>
      </c>
      <c r="G115">
        <v>142</v>
      </c>
      <c r="H115">
        <v>0</v>
      </c>
      <c r="I115">
        <f t="shared" si="6"/>
        <v>0</v>
      </c>
      <c r="J115">
        <f t="shared" si="7"/>
        <v>0</v>
      </c>
      <c r="K115">
        <f t="shared" si="8"/>
        <v>0</v>
      </c>
      <c r="L115">
        <f t="shared" si="9"/>
        <v>0</v>
      </c>
      <c r="M115"/>
      <c r="N115">
        <v>0</v>
      </c>
      <c r="O115"/>
      <c r="P115"/>
      <c r="Q115"/>
      <c r="R115"/>
      <c r="S115">
        <f t="shared" si="10"/>
        <v>0</v>
      </c>
      <c r="T115"/>
      <c r="U115"/>
      <c r="V115"/>
      <c r="W115"/>
      <c r="Z115" s="1">
        <f t="shared" si="11"/>
        <v>0</v>
      </c>
    </row>
    <row r="116" spans="1:26" ht="24.95" customHeight="1" x14ac:dyDescent="0.25">
      <c r="A116"/>
      <c r="B116"/>
      <c r="C116" t="s">
        <v>1086</v>
      </c>
      <c r="D116" s="2" t="s">
        <v>1087</v>
      </c>
      <c r="E116" s="2"/>
      <c r="F116" t="s">
        <v>218</v>
      </c>
      <c r="G116">
        <v>142</v>
      </c>
      <c r="H116">
        <v>0</v>
      </c>
      <c r="I116">
        <f t="shared" si="6"/>
        <v>0</v>
      </c>
      <c r="J116">
        <f t="shared" si="7"/>
        <v>0</v>
      </c>
      <c r="K116">
        <f t="shared" si="8"/>
        <v>0</v>
      </c>
      <c r="L116">
        <f t="shared" si="9"/>
        <v>0</v>
      </c>
      <c r="M116"/>
      <c r="N116">
        <v>0</v>
      </c>
      <c r="O116"/>
      <c r="P116"/>
      <c r="Q116"/>
      <c r="R116"/>
      <c r="S116">
        <f t="shared" si="10"/>
        <v>0</v>
      </c>
      <c r="T116"/>
      <c r="U116"/>
      <c r="V116"/>
      <c r="W116"/>
      <c r="Z116" s="1">
        <f t="shared" si="11"/>
        <v>0</v>
      </c>
    </row>
    <row r="117" spans="1:26" ht="24.95" customHeight="1" x14ac:dyDescent="0.25">
      <c r="A117"/>
      <c r="B117"/>
      <c r="C117" t="s">
        <v>1088</v>
      </c>
      <c r="D117" s="2" t="s">
        <v>1089</v>
      </c>
      <c r="E117" s="2"/>
      <c r="F117" t="s">
        <v>218</v>
      </c>
      <c r="G117">
        <v>21</v>
      </c>
      <c r="H117">
        <v>0</v>
      </c>
      <c r="I117">
        <f t="shared" si="6"/>
        <v>0</v>
      </c>
      <c r="J117">
        <f t="shared" si="7"/>
        <v>0</v>
      </c>
      <c r="K117">
        <f t="shared" si="8"/>
        <v>0</v>
      </c>
      <c r="L117">
        <f t="shared" si="9"/>
        <v>0</v>
      </c>
      <c r="M117"/>
      <c r="N117">
        <v>0</v>
      </c>
      <c r="O117"/>
      <c r="P117"/>
      <c r="Q117"/>
      <c r="R117"/>
      <c r="S117">
        <f t="shared" si="10"/>
        <v>0</v>
      </c>
      <c r="T117"/>
      <c r="U117"/>
      <c r="V117"/>
      <c r="W117"/>
      <c r="Z117" s="1">
        <f t="shared" si="11"/>
        <v>0</v>
      </c>
    </row>
    <row r="118" spans="1:26" ht="24.95" customHeight="1" x14ac:dyDescent="0.25">
      <c r="A118"/>
      <c r="B118"/>
      <c r="C118" t="s">
        <v>1090</v>
      </c>
      <c r="D118" s="2" t="s">
        <v>1091</v>
      </c>
      <c r="E118" s="2"/>
      <c r="F118" t="s">
        <v>218</v>
      </c>
      <c r="G118">
        <v>21</v>
      </c>
      <c r="H118">
        <v>0</v>
      </c>
      <c r="I118">
        <f t="shared" si="6"/>
        <v>0</v>
      </c>
      <c r="J118">
        <f t="shared" si="7"/>
        <v>0</v>
      </c>
      <c r="K118">
        <f t="shared" si="8"/>
        <v>0</v>
      </c>
      <c r="L118">
        <f t="shared" si="9"/>
        <v>0</v>
      </c>
      <c r="M118"/>
      <c r="N118">
        <v>0</v>
      </c>
      <c r="O118"/>
      <c r="P118"/>
      <c r="Q118"/>
      <c r="R118"/>
      <c r="S118">
        <f t="shared" si="10"/>
        <v>0</v>
      </c>
      <c r="T118"/>
      <c r="U118"/>
      <c r="V118"/>
      <c r="W118"/>
      <c r="Z118" s="1">
        <f t="shared" si="11"/>
        <v>0</v>
      </c>
    </row>
    <row r="119" spans="1:26" ht="24.95" customHeight="1" x14ac:dyDescent="0.25">
      <c r="A119"/>
      <c r="B119"/>
      <c r="C119" t="s">
        <v>1092</v>
      </c>
      <c r="D119" s="2" t="s">
        <v>1093</v>
      </c>
      <c r="E119" s="2"/>
      <c r="F119" t="s">
        <v>218</v>
      </c>
      <c r="G119">
        <v>15</v>
      </c>
      <c r="H119">
        <v>0</v>
      </c>
      <c r="I119">
        <f t="shared" si="6"/>
        <v>0</v>
      </c>
      <c r="J119">
        <f t="shared" si="7"/>
        <v>0</v>
      </c>
      <c r="K119">
        <f t="shared" si="8"/>
        <v>0</v>
      </c>
      <c r="L119">
        <f t="shared" si="9"/>
        <v>0</v>
      </c>
      <c r="M119"/>
      <c r="N119">
        <v>0</v>
      </c>
      <c r="O119"/>
      <c r="P119"/>
      <c r="Q119"/>
      <c r="R119"/>
      <c r="S119">
        <f t="shared" si="10"/>
        <v>0</v>
      </c>
      <c r="T119"/>
      <c r="U119"/>
      <c r="V119"/>
      <c r="W119"/>
      <c r="Z119" s="1">
        <f t="shared" si="11"/>
        <v>0</v>
      </c>
    </row>
    <row r="120" spans="1:26" ht="24.95" customHeight="1" x14ac:dyDescent="0.25">
      <c r="A120"/>
      <c r="B120"/>
      <c r="C120" t="s">
        <v>1094</v>
      </c>
      <c r="D120" s="2" t="s">
        <v>1095</v>
      </c>
      <c r="E120" s="2"/>
      <c r="F120" t="s">
        <v>218</v>
      </c>
      <c r="G120">
        <v>15</v>
      </c>
      <c r="H120">
        <v>0</v>
      </c>
      <c r="I120">
        <f t="shared" si="6"/>
        <v>0</v>
      </c>
      <c r="J120">
        <f t="shared" si="7"/>
        <v>0</v>
      </c>
      <c r="K120">
        <f t="shared" si="8"/>
        <v>0</v>
      </c>
      <c r="L120">
        <f t="shared" si="9"/>
        <v>0</v>
      </c>
      <c r="M120"/>
      <c r="N120">
        <v>0</v>
      </c>
      <c r="O120"/>
      <c r="P120"/>
      <c r="Q120"/>
      <c r="R120"/>
      <c r="S120">
        <f t="shared" si="10"/>
        <v>0</v>
      </c>
      <c r="T120"/>
      <c r="U120"/>
      <c r="V120"/>
      <c r="W120"/>
      <c r="Z120" s="1">
        <f t="shared" si="11"/>
        <v>0</v>
      </c>
    </row>
    <row r="121" spans="1:26" ht="24.95" customHeight="1" x14ac:dyDescent="0.25">
      <c r="A121"/>
      <c r="B121"/>
      <c r="C121" t="s">
        <v>1096</v>
      </c>
      <c r="D121" s="2" t="s">
        <v>1097</v>
      </c>
      <c r="E121" s="2"/>
      <c r="F121" t="s">
        <v>218</v>
      </c>
      <c r="G121">
        <v>9</v>
      </c>
      <c r="H121">
        <v>0</v>
      </c>
      <c r="I121">
        <f t="shared" si="6"/>
        <v>0</v>
      </c>
      <c r="J121">
        <f t="shared" si="7"/>
        <v>0</v>
      </c>
      <c r="K121">
        <f t="shared" si="8"/>
        <v>0</v>
      </c>
      <c r="L121">
        <f t="shared" si="9"/>
        <v>0</v>
      </c>
      <c r="M121"/>
      <c r="N121">
        <v>0</v>
      </c>
      <c r="O121"/>
      <c r="P121"/>
      <c r="Q121"/>
      <c r="R121"/>
      <c r="S121">
        <f t="shared" si="10"/>
        <v>0</v>
      </c>
      <c r="T121"/>
      <c r="U121"/>
      <c r="V121"/>
      <c r="W121"/>
      <c r="Z121" s="1">
        <f t="shared" si="11"/>
        <v>0</v>
      </c>
    </row>
    <row r="122" spans="1:26" ht="24.95" customHeight="1" x14ac:dyDescent="0.25">
      <c r="A122"/>
      <c r="B122"/>
      <c r="C122" t="s">
        <v>1098</v>
      </c>
      <c r="D122" s="2" t="s">
        <v>1099</v>
      </c>
      <c r="E122" s="2"/>
      <c r="F122" t="s">
        <v>218</v>
      </c>
      <c r="G122">
        <v>9</v>
      </c>
      <c r="H122">
        <v>0</v>
      </c>
      <c r="I122">
        <f t="shared" si="6"/>
        <v>0</v>
      </c>
      <c r="J122">
        <f t="shared" si="7"/>
        <v>0</v>
      </c>
      <c r="K122">
        <f t="shared" si="8"/>
        <v>0</v>
      </c>
      <c r="L122">
        <f t="shared" si="9"/>
        <v>0</v>
      </c>
      <c r="M122"/>
      <c r="N122">
        <v>0</v>
      </c>
      <c r="O122"/>
      <c r="P122"/>
      <c r="Q122"/>
      <c r="R122"/>
      <c r="S122">
        <f t="shared" si="10"/>
        <v>0</v>
      </c>
      <c r="T122"/>
      <c r="U122"/>
      <c r="V122"/>
      <c r="W122"/>
      <c r="Z122" s="1">
        <f t="shared" si="11"/>
        <v>0</v>
      </c>
    </row>
    <row r="123" spans="1:26" ht="24.95" customHeight="1" x14ac:dyDescent="0.25">
      <c r="A123"/>
      <c r="B123"/>
      <c r="C123" t="s">
        <v>1100</v>
      </c>
      <c r="D123" s="2" t="s">
        <v>1101</v>
      </c>
      <c r="E123" s="2"/>
      <c r="F123" t="s">
        <v>218</v>
      </c>
      <c r="G123">
        <v>13</v>
      </c>
      <c r="H123">
        <v>0</v>
      </c>
      <c r="I123">
        <f t="shared" si="6"/>
        <v>0</v>
      </c>
      <c r="J123">
        <f t="shared" si="7"/>
        <v>0</v>
      </c>
      <c r="K123">
        <f t="shared" si="8"/>
        <v>0</v>
      </c>
      <c r="L123">
        <f t="shared" si="9"/>
        <v>0</v>
      </c>
      <c r="M123"/>
      <c r="N123">
        <v>0</v>
      </c>
      <c r="O123"/>
      <c r="P123"/>
      <c r="Q123"/>
      <c r="R123"/>
      <c r="S123">
        <f t="shared" si="10"/>
        <v>0</v>
      </c>
      <c r="T123"/>
      <c r="U123"/>
      <c r="V123"/>
      <c r="W123"/>
      <c r="Z123" s="1">
        <f t="shared" si="11"/>
        <v>0</v>
      </c>
    </row>
    <row r="124" spans="1:26" ht="24.95" customHeight="1" x14ac:dyDescent="0.25">
      <c r="A124"/>
      <c r="B124"/>
      <c r="C124" t="s">
        <v>1102</v>
      </c>
      <c r="D124" s="2" t="s">
        <v>1103</v>
      </c>
      <c r="E124" s="2"/>
      <c r="F124" t="s">
        <v>218</v>
      </c>
      <c r="G124">
        <v>13</v>
      </c>
      <c r="H124">
        <v>0</v>
      </c>
      <c r="I124">
        <f t="shared" si="6"/>
        <v>0</v>
      </c>
      <c r="J124">
        <f t="shared" si="7"/>
        <v>0</v>
      </c>
      <c r="K124">
        <f t="shared" si="8"/>
        <v>0</v>
      </c>
      <c r="L124">
        <f t="shared" si="9"/>
        <v>0</v>
      </c>
      <c r="M124"/>
      <c r="N124">
        <v>0</v>
      </c>
      <c r="O124"/>
      <c r="P124"/>
      <c r="Q124"/>
      <c r="R124"/>
      <c r="S124">
        <f t="shared" si="10"/>
        <v>0</v>
      </c>
      <c r="T124"/>
      <c r="U124"/>
      <c r="V124"/>
      <c r="W124"/>
      <c r="Z124" s="1">
        <f t="shared" si="11"/>
        <v>0</v>
      </c>
    </row>
    <row r="125" spans="1:26" ht="24.95" customHeight="1" x14ac:dyDescent="0.25">
      <c r="A125"/>
      <c r="B125"/>
      <c r="C125" t="s">
        <v>1104</v>
      </c>
      <c r="D125" s="2" t="s">
        <v>1105</v>
      </c>
      <c r="E125" s="2"/>
      <c r="F125" t="s">
        <v>218</v>
      </c>
      <c r="G125">
        <v>12</v>
      </c>
      <c r="H125">
        <v>0</v>
      </c>
      <c r="I125">
        <f t="shared" si="6"/>
        <v>0</v>
      </c>
      <c r="J125">
        <f t="shared" si="7"/>
        <v>0</v>
      </c>
      <c r="K125">
        <f t="shared" si="8"/>
        <v>0</v>
      </c>
      <c r="L125">
        <f t="shared" si="9"/>
        <v>0</v>
      </c>
      <c r="M125"/>
      <c r="N125">
        <v>0</v>
      </c>
      <c r="O125"/>
      <c r="P125"/>
      <c r="Q125"/>
      <c r="R125"/>
      <c r="S125">
        <f t="shared" si="10"/>
        <v>0</v>
      </c>
      <c r="T125"/>
      <c r="U125"/>
      <c r="V125"/>
      <c r="W125"/>
      <c r="Z125" s="1">
        <f t="shared" si="11"/>
        <v>0</v>
      </c>
    </row>
    <row r="126" spans="1:26" ht="24.95" customHeight="1" x14ac:dyDescent="0.25">
      <c r="A126"/>
      <c r="B126"/>
      <c r="C126" t="s">
        <v>1106</v>
      </c>
      <c r="D126" s="2" t="s">
        <v>1107</v>
      </c>
      <c r="E126" s="2"/>
      <c r="F126" t="s">
        <v>218</v>
      </c>
      <c r="G126">
        <v>12</v>
      </c>
      <c r="H126">
        <v>0</v>
      </c>
      <c r="I126">
        <f t="shared" si="6"/>
        <v>0</v>
      </c>
      <c r="J126">
        <f t="shared" si="7"/>
        <v>0</v>
      </c>
      <c r="K126">
        <f t="shared" si="8"/>
        <v>0</v>
      </c>
      <c r="L126">
        <f t="shared" si="9"/>
        <v>0</v>
      </c>
      <c r="M126"/>
      <c r="N126">
        <v>0</v>
      </c>
      <c r="O126"/>
      <c r="P126"/>
      <c r="Q126"/>
      <c r="R126"/>
      <c r="S126">
        <f t="shared" si="10"/>
        <v>0</v>
      </c>
      <c r="T126"/>
      <c r="U126"/>
      <c r="V126"/>
      <c r="W126"/>
      <c r="Z126" s="1">
        <f t="shared" si="11"/>
        <v>0</v>
      </c>
    </row>
    <row r="127" spans="1:26" ht="24.95" customHeight="1" x14ac:dyDescent="0.25">
      <c r="A127"/>
      <c r="B127"/>
      <c r="C127" t="s">
        <v>1108</v>
      </c>
      <c r="D127" s="2" t="s">
        <v>1109</v>
      </c>
      <c r="E127" s="2"/>
      <c r="F127" t="s">
        <v>218</v>
      </c>
      <c r="G127">
        <v>30</v>
      </c>
      <c r="H127">
        <v>0</v>
      </c>
      <c r="I127">
        <f t="shared" si="6"/>
        <v>0</v>
      </c>
      <c r="J127">
        <f t="shared" si="7"/>
        <v>0</v>
      </c>
      <c r="K127">
        <f t="shared" si="8"/>
        <v>0</v>
      </c>
      <c r="L127">
        <f t="shared" si="9"/>
        <v>0</v>
      </c>
      <c r="M127"/>
      <c r="N127">
        <v>0</v>
      </c>
      <c r="O127"/>
      <c r="P127"/>
      <c r="Q127"/>
      <c r="R127"/>
      <c r="S127">
        <f t="shared" si="10"/>
        <v>0</v>
      </c>
      <c r="T127"/>
      <c r="U127"/>
      <c r="V127"/>
      <c r="W127"/>
      <c r="Z127" s="1">
        <f t="shared" si="11"/>
        <v>0</v>
      </c>
    </row>
    <row r="128" spans="1:26" ht="24.95" customHeight="1" x14ac:dyDescent="0.25">
      <c r="A128"/>
      <c r="B128"/>
      <c r="C128" t="s">
        <v>1110</v>
      </c>
      <c r="D128" s="2" t="s">
        <v>1111</v>
      </c>
      <c r="E128" s="2"/>
      <c r="F128" t="s">
        <v>218</v>
      </c>
      <c r="G128">
        <v>30</v>
      </c>
      <c r="H128">
        <v>0</v>
      </c>
      <c r="I128">
        <f t="shared" si="6"/>
        <v>0</v>
      </c>
      <c r="J128">
        <f t="shared" si="7"/>
        <v>0</v>
      </c>
      <c r="K128">
        <f t="shared" si="8"/>
        <v>0</v>
      </c>
      <c r="L128">
        <f t="shared" si="9"/>
        <v>0</v>
      </c>
      <c r="M128"/>
      <c r="N128">
        <v>0</v>
      </c>
      <c r="O128"/>
      <c r="P128"/>
      <c r="Q128"/>
      <c r="R128"/>
      <c r="S128">
        <f t="shared" si="10"/>
        <v>0</v>
      </c>
      <c r="T128"/>
      <c r="U128"/>
      <c r="V128"/>
      <c r="W128"/>
      <c r="Z128" s="1">
        <f t="shared" si="11"/>
        <v>0</v>
      </c>
    </row>
    <row r="129" spans="1:26" ht="24.95" customHeight="1" x14ac:dyDescent="0.25">
      <c r="A129"/>
      <c r="B129"/>
      <c r="C129" t="s">
        <v>1112</v>
      </c>
      <c r="D129" s="2" t="s">
        <v>1113</v>
      </c>
      <c r="E129" s="2"/>
      <c r="F129" t="s">
        <v>218</v>
      </c>
      <c r="G129">
        <v>4</v>
      </c>
      <c r="H129">
        <v>0</v>
      </c>
      <c r="I129">
        <f t="shared" si="6"/>
        <v>0</v>
      </c>
      <c r="J129">
        <f t="shared" si="7"/>
        <v>0</v>
      </c>
      <c r="K129">
        <f t="shared" si="8"/>
        <v>0</v>
      </c>
      <c r="L129">
        <f t="shared" si="9"/>
        <v>0</v>
      </c>
      <c r="M129"/>
      <c r="N129">
        <v>0</v>
      </c>
      <c r="O129"/>
      <c r="P129"/>
      <c r="Q129"/>
      <c r="R129"/>
      <c r="S129">
        <f t="shared" si="10"/>
        <v>0</v>
      </c>
      <c r="T129"/>
      <c r="U129"/>
      <c r="V129"/>
      <c r="W129"/>
      <c r="Z129" s="1">
        <f t="shared" si="11"/>
        <v>0</v>
      </c>
    </row>
    <row r="130" spans="1:26" ht="24.95" customHeight="1" x14ac:dyDescent="0.25">
      <c r="A130"/>
      <c r="B130"/>
      <c r="C130" t="s">
        <v>1114</v>
      </c>
      <c r="D130" s="2" t="s">
        <v>1115</v>
      </c>
      <c r="E130" s="2"/>
      <c r="F130" t="s">
        <v>218</v>
      </c>
      <c r="G130">
        <v>4</v>
      </c>
      <c r="H130">
        <v>0</v>
      </c>
      <c r="I130">
        <f t="shared" si="6"/>
        <v>0</v>
      </c>
      <c r="J130">
        <f t="shared" si="7"/>
        <v>0</v>
      </c>
      <c r="K130">
        <f t="shared" si="8"/>
        <v>0</v>
      </c>
      <c r="L130">
        <f t="shared" si="9"/>
        <v>0</v>
      </c>
      <c r="M130"/>
      <c r="N130">
        <v>0</v>
      </c>
      <c r="O130"/>
      <c r="P130"/>
      <c r="Q130"/>
      <c r="R130"/>
      <c r="S130">
        <f t="shared" si="10"/>
        <v>0</v>
      </c>
      <c r="T130"/>
      <c r="U130"/>
      <c r="V130"/>
      <c r="W130"/>
      <c r="Z130" s="1">
        <f t="shared" si="11"/>
        <v>0</v>
      </c>
    </row>
    <row r="131" spans="1:26" ht="24.95" customHeight="1" x14ac:dyDescent="0.25">
      <c r="A131"/>
      <c r="B131"/>
      <c r="C131" t="s">
        <v>1116</v>
      </c>
      <c r="D131" s="2" t="s">
        <v>1117</v>
      </c>
      <c r="E131" s="2"/>
      <c r="F131" t="s">
        <v>218</v>
      </c>
      <c r="G131">
        <v>72</v>
      </c>
      <c r="H131">
        <v>0</v>
      </c>
      <c r="I131">
        <f t="shared" si="6"/>
        <v>0</v>
      </c>
      <c r="J131">
        <f t="shared" si="7"/>
        <v>0</v>
      </c>
      <c r="K131">
        <f t="shared" si="8"/>
        <v>0</v>
      </c>
      <c r="L131">
        <f t="shared" si="9"/>
        <v>0</v>
      </c>
      <c r="M131"/>
      <c r="N131">
        <v>0</v>
      </c>
      <c r="O131"/>
      <c r="P131"/>
      <c r="Q131"/>
      <c r="R131"/>
      <c r="S131">
        <f t="shared" si="10"/>
        <v>0</v>
      </c>
      <c r="T131"/>
      <c r="U131"/>
      <c r="V131"/>
      <c r="W131"/>
      <c r="Z131" s="1">
        <f t="shared" si="11"/>
        <v>0</v>
      </c>
    </row>
    <row r="132" spans="1:26" ht="24.95" customHeight="1" x14ac:dyDescent="0.25">
      <c r="A132"/>
      <c r="B132"/>
      <c r="C132" t="s">
        <v>1118</v>
      </c>
      <c r="D132" s="2" t="s">
        <v>1119</v>
      </c>
      <c r="E132" s="2"/>
      <c r="F132" t="s">
        <v>218</v>
      </c>
      <c r="G132">
        <v>72</v>
      </c>
      <c r="H132">
        <v>0</v>
      </c>
      <c r="I132">
        <f t="shared" si="6"/>
        <v>0</v>
      </c>
      <c r="J132">
        <f t="shared" si="7"/>
        <v>0</v>
      </c>
      <c r="K132">
        <f t="shared" si="8"/>
        <v>0</v>
      </c>
      <c r="L132">
        <f t="shared" si="9"/>
        <v>0</v>
      </c>
      <c r="M132"/>
      <c r="N132">
        <v>0</v>
      </c>
      <c r="O132"/>
      <c r="P132"/>
      <c r="Q132"/>
      <c r="R132"/>
      <c r="S132">
        <f t="shared" si="10"/>
        <v>0</v>
      </c>
      <c r="T132"/>
      <c r="U132"/>
      <c r="V132"/>
      <c r="W132"/>
      <c r="Z132" s="1">
        <f t="shared" si="11"/>
        <v>0</v>
      </c>
    </row>
    <row r="133" spans="1:26" ht="24.95" customHeight="1" x14ac:dyDescent="0.25">
      <c r="A133"/>
      <c r="B133"/>
      <c r="C133" t="s">
        <v>1120</v>
      </c>
      <c r="D133" s="2" t="s">
        <v>1121</v>
      </c>
      <c r="E133" s="2"/>
      <c r="F133" t="s">
        <v>218</v>
      </c>
      <c r="G133">
        <v>72</v>
      </c>
      <c r="H133">
        <v>0</v>
      </c>
      <c r="I133">
        <f t="shared" si="6"/>
        <v>0</v>
      </c>
      <c r="J133">
        <f t="shared" si="7"/>
        <v>0</v>
      </c>
      <c r="K133">
        <f t="shared" si="8"/>
        <v>0</v>
      </c>
      <c r="L133">
        <f t="shared" si="9"/>
        <v>0</v>
      </c>
      <c r="M133"/>
      <c r="N133">
        <v>0</v>
      </c>
      <c r="O133"/>
      <c r="P133"/>
      <c r="Q133"/>
      <c r="R133"/>
      <c r="S133">
        <f t="shared" si="10"/>
        <v>0</v>
      </c>
      <c r="T133"/>
      <c r="U133"/>
      <c r="V133"/>
      <c r="W133"/>
      <c r="Z133" s="1">
        <f t="shared" si="11"/>
        <v>0</v>
      </c>
    </row>
    <row r="134" spans="1:26" ht="24.95" customHeight="1" x14ac:dyDescent="0.25">
      <c r="A134"/>
      <c r="B134"/>
      <c r="C134" t="s">
        <v>1122</v>
      </c>
      <c r="D134" s="2" t="s">
        <v>1123</v>
      </c>
      <c r="E134" s="2"/>
      <c r="F134" t="s">
        <v>218</v>
      </c>
      <c r="G134">
        <v>3</v>
      </c>
      <c r="H134">
        <v>0</v>
      </c>
      <c r="I134">
        <f t="shared" si="6"/>
        <v>0</v>
      </c>
      <c r="J134">
        <f t="shared" si="7"/>
        <v>0</v>
      </c>
      <c r="K134">
        <f t="shared" si="8"/>
        <v>0</v>
      </c>
      <c r="L134">
        <f t="shared" si="9"/>
        <v>0</v>
      </c>
      <c r="M134"/>
      <c r="N134">
        <v>0</v>
      </c>
      <c r="O134"/>
      <c r="P134"/>
      <c r="Q134"/>
      <c r="R134"/>
      <c r="S134">
        <f t="shared" si="10"/>
        <v>0</v>
      </c>
      <c r="T134"/>
      <c r="U134"/>
      <c r="V134"/>
      <c r="W134"/>
      <c r="Z134" s="1">
        <f t="shared" si="11"/>
        <v>0</v>
      </c>
    </row>
    <row r="135" spans="1:26" ht="24.95" customHeight="1" x14ac:dyDescent="0.25">
      <c r="A135"/>
      <c r="B135"/>
      <c r="C135" t="s">
        <v>1124</v>
      </c>
      <c r="D135" s="2" t="s">
        <v>1125</v>
      </c>
      <c r="E135" s="2"/>
      <c r="F135" t="s">
        <v>218</v>
      </c>
      <c r="G135">
        <v>3</v>
      </c>
      <c r="H135">
        <v>0</v>
      </c>
      <c r="I135">
        <f t="shared" si="6"/>
        <v>0</v>
      </c>
      <c r="J135">
        <f t="shared" si="7"/>
        <v>0</v>
      </c>
      <c r="K135">
        <f t="shared" si="8"/>
        <v>0</v>
      </c>
      <c r="L135">
        <f t="shared" si="9"/>
        <v>0</v>
      </c>
      <c r="M135"/>
      <c r="N135">
        <v>0</v>
      </c>
      <c r="O135"/>
      <c r="P135"/>
      <c r="Q135"/>
      <c r="R135"/>
      <c r="S135">
        <f t="shared" si="10"/>
        <v>0</v>
      </c>
      <c r="T135"/>
      <c r="U135"/>
      <c r="V135"/>
      <c r="W135"/>
      <c r="Z135" s="1">
        <f t="shared" si="11"/>
        <v>0</v>
      </c>
    </row>
    <row r="136" spans="1:26" ht="24.95" customHeight="1" x14ac:dyDescent="0.25">
      <c r="A136"/>
      <c r="B136"/>
      <c r="C136" t="s">
        <v>1126</v>
      </c>
      <c r="D136" s="2" t="s">
        <v>1127</v>
      </c>
      <c r="E136" s="2"/>
      <c r="F136" t="s">
        <v>218</v>
      </c>
      <c r="G136">
        <v>34</v>
      </c>
      <c r="H136">
        <v>0</v>
      </c>
      <c r="I136">
        <f t="shared" si="6"/>
        <v>0</v>
      </c>
      <c r="J136">
        <f t="shared" si="7"/>
        <v>0</v>
      </c>
      <c r="K136">
        <f t="shared" si="8"/>
        <v>0</v>
      </c>
      <c r="L136">
        <f t="shared" si="9"/>
        <v>0</v>
      </c>
      <c r="M136"/>
      <c r="N136">
        <v>0</v>
      </c>
      <c r="O136"/>
      <c r="P136"/>
      <c r="Q136"/>
      <c r="R136"/>
      <c r="S136">
        <f t="shared" si="10"/>
        <v>0</v>
      </c>
      <c r="T136"/>
      <c r="U136"/>
      <c r="V136"/>
      <c r="W136"/>
      <c r="Z136" s="1">
        <f t="shared" si="11"/>
        <v>0</v>
      </c>
    </row>
    <row r="137" spans="1:26" ht="24.95" customHeight="1" x14ac:dyDescent="0.25">
      <c r="A137"/>
      <c r="B137"/>
      <c r="C137" t="s">
        <v>1128</v>
      </c>
      <c r="D137" s="2" t="s">
        <v>1129</v>
      </c>
      <c r="E137" s="2"/>
      <c r="F137" t="s">
        <v>218</v>
      </c>
      <c r="G137">
        <v>34</v>
      </c>
      <c r="H137">
        <v>0</v>
      </c>
      <c r="I137">
        <f t="shared" si="6"/>
        <v>0</v>
      </c>
      <c r="J137">
        <f t="shared" si="7"/>
        <v>0</v>
      </c>
      <c r="K137">
        <f t="shared" si="8"/>
        <v>0</v>
      </c>
      <c r="L137">
        <f t="shared" si="9"/>
        <v>0</v>
      </c>
      <c r="M137"/>
      <c r="N137">
        <v>0</v>
      </c>
      <c r="O137"/>
      <c r="P137"/>
      <c r="Q137"/>
      <c r="R137"/>
      <c r="S137">
        <f t="shared" si="10"/>
        <v>0</v>
      </c>
      <c r="T137"/>
      <c r="U137"/>
      <c r="V137"/>
      <c r="W137"/>
      <c r="Z137" s="1">
        <f t="shared" si="11"/>
        <v>0</v>
      </c>
    </row>
    <row r="138" spans="1:26" ht="24.95" customHeight="1" x14ac:dyDescent="0.25">
      <c r="A138"/>
      <c r="B138"/>
      <c r="C138" t="s">
        <v>1130</v>
      </c>
      <c r="D138" s="2" t="s">
        <v>1131</v>
      </c>
      <c r="E138" s="2"/>
      <c r="F138" t="s">
        <v>218</v>
      </c>
      <c r="G138">
        <v>25</v>
      </c>
      <c r="H138">
        <v>0</v>
      </c>
      <c r="I138">
        <f t="shared" si="6"/>
        <v>0</v>
      </c>
      <c r="J138">
        <f t="shared" si="7"/>
        <v>0</v>
      </c>
      <c r="K138">
        <f t="shared" si="8"/>
        <v>0</v>
      </c>
      <c r="L138">
        <f t="shared" si="9"/>
        <v>0</v>
      </c>
      <c r="M138"/>
      <c r="N138">
        <v>0</v>
      </c>
      <c r="O138"/>
      <c r="P138"/>
      <c r="Q138"/>
      <c r="R138"/>
      <c r="S138">
        <f t="shared" si="10"/>
        <v>0</v>
      </c>
      <c r="T138"/>
      <c r="U138"/>
      <c r="V138"/>
      <c r="W138"/>
      <c r="Z138" s="1">
        <f t="shared" si="11"/>
        <v>0</v>
      </c>
    </row>
    <row r="139" spans="1:26" ht="24.95" customHeight="1" x14ac:dyDescent="0.25">
      <c r="A139"/>
      <c r="B139"/>
      <c r="C139" t="s">
        <v>1132</v>
      </c>
      <c r="D139" s="2" t="s">
        <v>1133</v>
      </c>
      <c r="E139" s="2"/>
      <c r="F139" t="s">
        <v>218</v>
      </c>
      <c r="G139">
        <v>25</v>
      </c>
      <c r="H139">
        <v>0</v>
      </c>
      <c r="I139">
        <f t="shared" si="6"/>
        <v>0</v>
      </c>
      <c r="J139">
        <f t="shared" si="7"/>
        <v>0</v>
      </c>
      <c r="K139">
        <f t="shared" si="8"/>
        <v>0</v>
      </c>
      <c r="L139">
        <f t="shared" si="9"/>
        <v>0</v>
      </c>
      <c r="M139"/>
      <c r="N139">
        <v>0</v>
      </c>
      <c r="O139"/>
      <c r="P139"/>
      <c r="Q139"/>
      <c r="R139"/>
      <c r="S139">
        <f t="shared" si="10"/>
        <v>0</v>
      </c>
      <c r="T139"/>
      <c r="U139"/>
      <c r="V139"/>
      <c r="W139"/>
      <c r="Z139" s="1">
        <f t="shared" si="11"/>
        <v>0</v>
      </c>
    </row>
    <row r="140" spans="1:26" ht="24.95" customHeight="1" x14ac:dyDescent="0.25">
      <c r="A140"/>
      <c r="B140"/>
      <c r="C140" t="s">
        <v>1134</v>
      </c>
      <c r="D140" s="2" t="s">
        <v>1119</v>
      </c>
      <c r="E140" s="2"/>
      <c r="F140" t="s">
        <v>218</v>
      </c>
      <c r="G140">
        <v>25</v>
      </c>
      <c r="H140">
        <v>0</v>
      </c>
      <c r="I140">
        <f t="shared" si="6"/>
        <v>0</v>
      </c>
      <c r="J140">
        <f t="shared" si="7"/>
        <v>0</v>
      </c>
      <c r="K140">
        <f t="shared" si="8"/>
        <v>0</v>
      </c>
      <c r="L140">
        <f t="shared" si="9"/>
        <v>0</v>
      </c>
      <c r="M140"/>
      <c r="N140">
        <v>0</v>
      </c>
      <c r="O140"/>
      <c r="P140"/>
      <c r="Q140"/>
      <c r="R140"/>
      <c r="S140">
        <f t="shared" si="10"/>
        <v>0</v>
      </c>
      <c r="T140"/>
      <c r="U140"/>
      <c r="V140"/>
      <c r="W140"/>
      <c r="Z140" s="1">
        <f t="shared" si="11"/>
        <v>0</v>
      </c>
    </row>
    <row r="141" spans="1:26" ht="24.95" customHeight="1" x14ac:dyDescent="0.25">
      <c r="A141"/>
      <c r="B141"/>
      <c r="C141" t="s">
        <v>1135</v>
      </c>
      <c r="D141" s="2" t="s">
        <v>1136</v>
      </c>
      <c r="E141" s="2"/>
      <c r="F141" t="s">
        <v>218</v>
      </c>
      <c r="G141">
        <v>36</v>
      </c>
      <c r="H141">
        <v>0</v>
      </c>
      <c r="I141">
        <f t="shared" si="6"/>
        <v>0</v>
      </c>
      <c r="J141">
        <f t="shared" si="7"/>
        <v>0</v>
      </c>
      <c r="K141">
        <f t="shared" si="8"/>
        <v>0</v>
      </c>
      <c r="L141">
        <f t="shared" si="9"/>
        <v>0</v>
      </c>
      <c r="M141"/>
      <c r="N141">
        <v>0</v>
      </c>
      <c r="O141"/>
      <c r="P141"/>
      <c r="Q141"/>
      <c r="R141"/>
      <c r="S141">
        <f t="shared" si="10"/>
        <v>0</v>
      </c>
      <c r="T141"/>
      <c r="U141"/>
      <c r="V141"/>
      <c r="W141"/>
      <c r="Z141" s="1">
        <f t="shared" si="11"/>
        <v>0</v>
      </c>
    </row>
    <row r="142" spans="1:26" ht="24.95" customHeight="1" x14ac:dyDescent="0.25">
      <c r="A142"/>
      <c r="B142"/>
      <c r="C142" t="s">
        <v>1137</v>
      </c>
      <c r="D142" s="2" t="s">
        <v>1138</v>
      </c>
      <c r="E142" s="2"/>
      <c r="F142" t="s">
        <v>218</v>
      </c>
      <c r="G142">
        <v>36</v>
      </c>
      <c r="H142">
        <v>0</v>
      </c>
      <c r="I142">
        <f t="shared" si="6"/>
        <v>0</v>
      </c>
      <c r="J142">
        <f t="shared" si="7"/>
        <v>0</v>
      </c>
      <c r="K142">
        <f t="shared" si="8"/>
        <v>0</v>
      </c>
      <c r="L142">
        <f t="shared" si="9"/>
        <v>0</v>
      </c>
      <c r="M142"/>
      <c r="N142">
        <v>0</v>
      </c>
      <c r="O142"/>
      <c r="P142"/>
      <c r="Q142"/>
      <c r="R142"/>
      <c r="S142">
        <f t="shared" si="10"/>
        <v>0</v>
      </c>
      <c r="T142"/>
      <c r="U142"/>
      <c r="V142"/>
      <c r="W142"/>
      <c r="Z142" s="1">
        <f t="shared" si="11"/>
        <v>0</v>
      </c>
    </row>
    <row r="143" spans="1:26" ht="24.95" customHeight="1" x14ac:dyDescent="0.25">
      <c r="A143"/>
      <c r="B143"/>
      <c r="C143" t="s">
        <v>1139</v>
      </c>
      <c r="D143" s="2" t="s">
        <v>1119</v>
      </c>
      <c r="E143" s="2"/>
      <c r="F143" t="s">
        <v>218</v>
      </c>
      <c r="G143">
        <v>36</v>
      </c>
      <c r="H143">
        <v>0</v>
      </c>
      <c r="I143">
        <f t="shared" si="6"/>
        <v>0</v>
      </c>
      <c r="J143">
        <f t="shared" si="7"/>
        <v>0</v>
      </c>
      <c r="K143">
        <f t="shared" si="8"/>
        <v>0</v>
      </c>
      <c r="L143">
        <f t="shared" si="9"/>
        <v>0</v>
      </c>
      <c r="M143"/>
      <c r="N143">
        <v>0</v>
      </c>
      <c r="O143"/>
      <c r="P143"/>
      <c r="Q143"/>
      <c r="R143"/>
      <c r="S143">
        <f t="shared" si="10"/>
        <v>0</v>
      </c>
      <c r="T143"/>
      <c r="U143"/>
      <c r="V143"/>
      <c r="W143"/>
      <c r="Z143" s="1">
        <f t="shared" si="11"/>
        <v>0</v>
      </c>
    </row>
    <row r="144" spans="1:26" ht="24.95" customHeight="1" x14ac:dyDescent="0.25">
      <c r="A144"/>
      <c r="B144"/>
      <c r="C144" t="s">
        <v>1140</v>
      </c>
      <c r="D144" s="2" t="s">
        <v>1141</v>
      </c>
      <c r="E144" s="2"/>
      <c r="F144" t="s">
        <v>218</v>
      </c>
      <c r="G144">
        <v>2</v>
      </c>
      <c r="H144">
        <v>0</v>
      </c>
      <c r="I144">
        <f t="shared" ref="I144:I175" si="12">ROUND(G144*(H144),2)</f>
        <v>0</v>
      </c>
      <c r="J144">
        <f t="shared" ref="J144:J175" si="13">ROUND(G144*(N144),2)</f>
        <v>0</v>
      </c>
      <c r="K144">
        <f t="shared" ref="K144:K175" si="14">ROUND(G144*(O144),2)</f>
        <v>0</v>
      </c>
      <c r="L144">
        <f t="shared" ref="L144:L175" si="15">ROUND(G144*(H144),2)</f>
        <v>0</v>
      </c>
      <c r="M144"/>
      <c r="N144">
        <v>0</v>
      </c>
      <c r="O144"/>
      <c r="P144"/>
      <c r="Q144"/>
      <c r="R144"/>
      <c r="S144">
        <f t="shared" ref="S144:S175" si="16">ROUND(G144*(P144),3)</f>
        <v>0</v>
      </c>
      <c r="T144"/>
      <c r="U144"/>
      <c r="V144"/>
      <c r="W144"/>
      <c r="Z144" s="1">
        <f t="shared" ref="Z144:Z175" si="17">0.058844*POWER(I144,0.952797)</f>
        <v>0</v>
      </c>
    </row>
    <row r="145" spans="1:26" ht="24.95" customHeight="1" x14ac:dyDescent="0.25">
      <c r="A145"/>
      <c r="B145"/>
      <c r="C145" t="s">
        <v>1142</v>
      </c>
      <c r="D145" s="2" t="s">
        <v>1143</v>
      </c>
      <c r="E145" s="2"/>
      <c r="F145" t="s">
        <v>218</v>
      </c>
      <c r="G145">
        <v>2</v>
      </c>
      <c r="H145">
        <v>0</v>
      </c>
      <c r="I145">
        <f t="shared" si="12"/>
        <v>0</v>
      </c>
      <c r="J145">
        <f t="shared" si="13"/>
        <v>0</v>
      </c>
      <c r="K145">
        <f t="shared" si="14"/>
        <v>0</v>
      </c>
      <c r="L145">
        <f t="shared" si="15"/>
        <v>0</v>
      </c>
      <c r="M145"/>
      <c r="N145">
        <v>0</v>
      </c>
      <c r="O145"/>
      <c r="P145"/>
      <c r="Q145"/>
      <c r="R145"/>
      <c r="S145">
        <f t="shared" si="16"/>
        <v>0</v>
      </c>
      <c r="T145"/>
      <c r="U145"/>
      <c r="V145"/>
      <c r="W145"/>
      <c r="Z145" s="1">
        <f t="shared" si="17"/>
        <v>0</v>
      </c>
    </row>
    <row r="146" spans="1:26" ht="24.95" customHeight="1" x14ac:dyDescent="0.25">
      <c r="A146"/>
      <c r="B146"/>
      <c r="C146" t="s">
        <v>1144</v>
      </c>
      <c r="D146" s="2" t="s">
        <v>1119</v>
      </c>
      <c r="E146" s="2"/>
      <c r="F146" t="s">
        <v>218</v>
      </c>
      <c r="G146">
        <v>2</v>
      </c>
      <c r="H146">
        <v>0</v>
      </c>
      <c r="I146">
        <f t="shared" si="12"/>
        <v>0</v>
      </c>
      <c r="J146">
        <f t="shared" si="13"/>
        <v>0</v>
      </c>
      <c r="K146">
        <f t="shared" si="14"/>
        <v>0</v>
      </c>
      <c r="L146">
        <f t="shared" si="15"/>
        <v>0</v>
      </c>
      <c r="M146"/>
      <c r="N146">
        <v>0</v>
      </c>
      <c r="O146"/>
      <c r="P146"/>
      <c r="Q146"/>
      <c r="R146"/>
      <c r="S146">
        <f t="shared" si="16"/>
        <v>0</v>
      </c>
      <c r="T146"/>
      <c r="U146"/>
      <c r="V146"/>
      <c r="W146"/>
      <c r="Z146" s="1">
        <f t="shared" si="17"/>
        <v>0</v>
      </c>
    </row>
    <row r="147" spans="1:26" ht="24.95" customHeight="1" x14ac:dyDescent="0.25">
      <c r="A147"/>
      <c r="B147"/>
      <c r="C147" t="s">
        <v>1145</v>
      </c>
      <c r="D147" s="2" t="s">
        <v>1146</v>
      </c>
      <c r="E147" s="2"/>
      <c r="F147" t="s">
        <v>218</v>
      </c>
      <c r="G147">
        <v>10</v>
      </c>
      <c r="H147">
        <v>0</v>
      </c>
      <c r="I147">
        <f t="shared" si="12"/>
        <v>0</v>
      </c>
      <c r="J147">
        <f t="shared" si="13"/>
        <v>0</v>
      </c>
      <c r="K147">
        <f t="shared" si="14"/>
        <v>0</v>
      </c>
      <c r="L147">
        <f t="shared" si="15"/>
        <v>0</v>
      </c>
      <c r="M147"/>
      <c r="N147">
        <v>0</v>
      </c>
      <c r="O147"/>
      <c r="P147"/>
      <c r="Q147"/>
      <c r="R147"/>
      <c r="S147">
        <f t="shared" si="16"/>
        <v>0</v>
      </c>
      <c r="T147"/>
      <c r="U147"/>
      <c r="V147"/>
      <c r="W147"/>
      <c r="Z147" s="1">
        <f t="shared" si="17"/>
        <v>0</v>
      </c>
    </row>
    <row r="148" spans="1:26" ht="24.95" customHeight="1" x14ac:dyDescent="0.25">
      <c r="A148"/>
      <c r="B148"/>
      <c r="C148" t="s">
        <v>1147</v>
      </c>
      <c r="D148" s="2" t="s">
        <v>1148</v>
      </c>
      <c r="E148" s="2"/>
      <c r="F148" t="s">
        <v>218</v>
      </c>
      <c r="G148">
        <v>10</v>
      </c>
      <c r="H148">
        <v>0</v>
      </c>
      <c r="I148">
        <f t="shared" si="12"/>
        <v>0</v>
      </c>
      <c r="J148">
        <f t="shared" si="13"/>
        <v>0</v>
      </c>
      <c r="K148">
        <f t="shared" si="14"/>
        <v>0</v>
      </c>
      <c r="L148">
        <f t="shared" si="15"/>
        <v>0</v>
      </c>
      <c r="M148"/>
      <c r="N148">
        <v>0</v>
      </c>
      <c r="O148"/>
      <c r="P148"/>
      <c r="Q148"/>
      <c r="R148"/>
      <c r="S148">
        <f t="shared" si="16"/>
        <v>0</v>
      </c>
      <c r="T148"/>
      <c r="U148"/>
      <c r="V148"/>
      <c r="W148"/>
      <c r="Z148" s="1">
        <f t="shared" si="17"/>
        <v>0</v>
      </c>
    </row>
    <row r="149" spans="1:26" ht="24.95" customHeight="1" x14ac:dyDescent="0.25">
      <c r="A149"/>
      <c r="B149"/>
      <c r="C149" t="s">
        <v>1149</v>
      </c>
      <c r="D149" s="2" t="s">
        <v>1119</v>
      </c>
      <c r="E149" s="2"/>
      <c r="F149" t="s">
        <v>218</v>
      </c>
      <c r="G149">
        <v>10</v>
      </c>
      <c r="H149">
        <v>0</v>
      </c>
      <c r="I149">
        <f t="shared" si="12"/>
        <v>0</v>
      </c>
      <c r="J149">
        <f t="shared" si="13"/>
        <v>0</v>
      </c>
      <c r="K149">
        <f t="shared" si="14"/>
        <v>0</v>
      </c>
      <c r="L149">
        <f t="shared" si="15"/>
        <v>0</v>
      </c>
      <c r="M149"/>
      <c r="N149">
        <v>0</v>
      </c>
      <c r="O149"/>
      <c r="P149"/>
      <c r="Q149"/>
      <c r="R149"/>
      <c r="S149">
        <f t="shared" si="16"/>
        <v>0</v>
      </c>
      <c r="T149"/>
      <c r="U149"/>
      <c r="V149"/>
      <c r="W149"/>
      <c r="Z149" s="1">
        <f t="shared" si="17"/>
        <v>0</v>
      </c>
    </row>
    <row r="150" spans="1:26" ht="24.95" customHeight="1" x14ac:dyDescent="0.25">
      <c r="A150"/>
      <c r="B150"/>
      <c r="C150" t="s">
        <v>1150</v>
      </c>
      <c r="D150" s="2" t="s">
        <v>1151</v>
      </c>
      <c r="E150" s="2"/>
      <c r="F150" t="s">
        <v>218</v>
      </c>
      <c r="G150">
        <v>18</v>
      </c>
      <c r="H150">
        <v>0</v>
      </c>
      <c r="I150">
        <f t="shared" si="12"/>
        <v>0</v>
      </c>
      <c r="J150">
        <f t="shared" si="13"/>
        <v>0</v>
      </c>
      <c r="K150">
        <f t="shared" si="14"/>
        <v>0</v>
      </c>
      <c r="L150">
        <f t="shared" si="15"/>
        <v>0</v>
      </c>
      <c r="M150"/>
      <c r="N150">
        <v>0</v>
      </c>
      <c r="O150"/>
      <c r="P150"/>
      <c r="Q150"/>
      <c r="R150"/>
      <c r="S150">
        <f t="shared" si="16"/>
        <v>0</v>
      </c>
      <c r="T150"/>
      <c r="U150"/>
      <c r="V150"/>
      <c r="W150"/>
      <c r="Z150" s="1">
        <f t="shared" si="17"/>
        <v>0</v>
      </c>
    </row>
    <row r="151" spans="1:26" ht="24.95" customHeight="1" x14ac:dyDescent="0.25">
      <c r="A151"/>
      <c r="B151"/>
      <c r="C151" t="s">
        <v>1152</v>
      </c>
      <c r="D151" s="2" t="s">
        <v>1153</v>
      </c>
      <c r="E151" s="2"/>
      <c r="F151" t="s">
        <v>218</v>
      </c>
      <c r="G151">
        <v>18</v>
      </c>
      <c r="H151">
        <v>0</v>
      </c>
      <c r="I151">
        <f t="shared" si="12"/>
        <v>0</v>
      </c>
      <c r="J151">
        <f t="shared" si="13"/>
        <v>0</v>
      </c>
      <c r="K151">
        <f t="shared" si="14"/>
        <v>0</v>
      </c>
      <c r="L151">
        <f t="shared" si="15"/>
        <v>0</v>
      </c>
      <c r="M151"/>
      <c r="N151">
        <v>0</v>
      </c>
      <c r="O151"/>
      <c r="P151"/>
      <c r="Q151"/>
      <c r="R151"/>
      <c r="S151">
        <f t="shared" si="16"/>
        <v>0</v>
      </c>
      <c r="T151"/>
      <c r="U151"/>
      <c r="V151"/>
      <c r="W151"/>
      <c r="Z151" s="1">
        <f t="shared" si="17"/>
        <v>0</v>
      </c>
    </row>
    <row r="152" spans="1:26" ht="24.95" customHeight="1" x14ac:dyDescent="0.25">
      <c r="A152"/>
      <c r="B152"/>
      <c r="C152" t="s">
        <v>1154</v>
      </c>
      <c r="D152" s="2" t="s">
        <v>1155</v>
      </c>
      <c r="E152" s="2"/>
      <c r="F152" t="s">
        <v>218</v>
      </c>
      <c r="G152">
        <v>18</v>
      </c>
      <c r="H152">
        <v>0</v>
      </c>
      <c r="I152">
        <f t="shared" si="12"/>
        <v>0</v>
      </c>
      <c r="J152">
        <f t="shared" si="13"/>
        <v>0</v>
      </c>
      <c r="K152">
        <f t="shared" si="14"/>
        <v>0</v>
      </c>
      <c r="L152">
        <f t="shared" si="15"/>
        <v>0</v>
      </c>
      <c r="M152"/>
      <c r="N152">
        <v>0</v>
      </c>
      <c r="O152"/>
      <c r="P152"/>
      <c r="Q152"/>
      <c r="R152"/>
      <c r="S152">
        <f t="shared" si="16"/>
        <v>0</v>
      </c>
      <c r="T152"/>
      <c r="U152"/>
      <c r="V152"/>
      <c r="W152"/>
      <c r="Z152" s="1">
        <f t="shared" si="17"/>
        <v>0</v>
      </c>
    </row>
    <row r="153" spans="1:26" ht="24.95" customHeight="1" x14ac:dyDescent="0.25">
      <c r="A153"/>
      <c r="B153"/>
      <c r="C153" t="s">
        <v>1156</v>
      </c>
      <c r="D153" s="2" t="s">
        <v>1157</v>
      </c>
      <c r="E153" s="2"/>
      <c r="F153" t="s">
        <v>218</v>
      </c>
      <c r="G153">
        <v>13</v>
      </c>
      <c r="H153">
        <v>0</v>
      </c>
      <c r="I153">
        <f t="shared" si="12"/>
        <v>0</v>
      </c>
      <c r="J153">
        <f t="shared" si="13"/>
        <v>0</v>
      </c>
      <c r="K153">
        <f t="shared" si="14"/>
        <v>0</v>
      </c>
      <c r="L153">
        <f t="shared" si="15"/>
        <v>0</v>
      </c>
      <c r="M153"/>
      <c r="N153">
        <v>0</v>
      </c>
      <c r="O153"/>
      <c r="P153"/>
      <c r="Q153"/>
      <c r="R153"/>
      <c r="S153">
        <f t="shared" si="16"/>
        <v>0</v>
      </c>
      <c r="T153"/>
      <c r="U153"/>
      <c r="V153"/>
      <c r="W153"/>
      <c r="Z153" s="1">
        <f t="shared" si="17"/>
        <v>0</v>
      </c>
    </row>
    <row r="154" spans="1:26" ht="24.95" customHeight="1" x14ac:dyDescent="0.25">
      <c r="A154"/>
      <c r="B154"/>
      <c r="C154" t="s">
        <v>1158</v>
      </c>
      <c r="D154" s="2" t="s">
        <v>1159</v>
      </c>
      <c r="E154" s="2"/>
      <c r="F154" t="s">
        <v>218</v>
      </c>
      <c r="G154">
        <v>4</v>
      </c>
      <c r="H154">
        <v>0</v>
      </c>
      <c r="I154">
        <f t="shared" si="12"/>
        <v>0</v>
      </c>
      <c r="J154">
        <f t="shared" si="13"/>
        <v>0</v>
      </c>
      <c r="K154">
        <f t="shared" si="14"/>
        <v>0</v>
      </c>
      <c r="L154">
        <f t="shared" si="15"/>
        <v>0</v>
      </c>
      <c r="M154"/>
      <c r="N154">
        <v>0</v>
      </c>
      <c r="O154"/>
      <c r="P154"/>
      <c r="Q154"/>
      <c r="R154"/>
      <c r="S154">
        <f t="shared" si="16"/>
        <v>0</v>
      </c>
      <c r="T154"/>
      <c r="U154"/>
      <c r="V154"/>
      <c r="W154"/>
      <c r="Z154" s="1">
        <f t="shared" si="17"/>
        <v>0</v>
      </c>
    </row>
    <row r="155" spans="1:26" ht="24.95" customHeight="1" x14ac:dyDescent="0.25">
      <c r="A155"/>
      <c r="B155"/>
      <c r="C155" t="s">
        <v>1160</v>
      </c>
      <c r="D155" s="2" t="s">
        <v>1161</v>
      </c>
      <c r="E155" s="2"/>
      <c r="F155" t="s">
        <v>218</v>
      </c>
      <c r="G155">
        <v>9</v>
      </c>
      <c r="H155">
        <v>0</v>
      </c>
      <c r="I155">
        <f t="shared" si="12"/>
        <v>0</v>
      </c>
      <c r="J155">
        <f t="shared" si="13"/>
        <v>0</v>
      </c>
      <c r="K155">
        <f t="shared" si="14"/>
        <v>0</v>
      </c>
      <c r="L155">
        <f t="shared" si="15"/>
        <v>0</v>
      </c>
      <c r="M155"/>
      <c r="N155">
        <v>0</v>
      </c>
      <c r="O155"/>
      <c r="P155"/>
      <c r="Q155"/>
      <c r="R155"/>
      <c r="S155">
        <f t="shared" si="16"/>
        <v>0</v>
      </c>
      <c r="T155"/>
      <c r="U155"/>
      <c r="V155"/>
      <c r="W155"/>
      <c r="Z155" s="1">
        <f t="shared" si="17"/>
        <v>0</v>
      </c>
    </row>
    <row r="156" spans="1:26" ht="24.95" customHeight="1" x14ac:dyDescent="0.25">
      <c r="A156"/>
      <c r="B156"/>
      <c r="C156" t="s">
        <v>1162</v>
      </c>
      <c r="D156" s="2" t="s">
        <v>1163</v>
      </c>
      <c r="E156" s="2"/>
      <c r="F156" t="s">
        <v>218</v>
      </c>
      <c r="G156">
        <v>13</v>
      </c>
      <c r="H156">
        <v>0</v>
      </c>
      <c r="I156">
        <f t="shared" si="12"/>
        <v>0</v>
      </c>
      <c r="J156">
        <f t="shared" si="13"/>
        <v>0</v>
      </c>
      <c r="K156">
        <f t="shared" si="14"/>
        <v>0</v>
      </c>
      <c r="L156">
        <f t="shared" si="15"/>
        <v>0</v>
      </c>
      <c r="M156"/>
      <c r="N156">
        <v>0</v>
      </c>
      <c r="O156"/>
      <c r="P156"/>
      <c r="Q156"/>
      <c r="R156"/>
      <c r="S156">
        <f t="shared" si="16"/>
        <v>0</v>
      </c>
      <c r="T156"/>
      <c r="U156"/>
      <c r="V156"/>
      <c r="W156"/>
      <c r="Z156" s="1">
        <f t="shared" si="17"/>
        <v>0</v>
      </c>
    </row>
    <row r="157" spans="1:26" ht="24.95" customHeight="1" x14ac:dyDescent="0.25">
      <c r="A157"/>
      <c r="B157"/>
      <c r="C157" t="s">
        <v>1164</v>
      </c>
      <c r="D157" s="2" t="s">
        <v>1165</v>
      </c>
      <c r="E157" s="2"/>
      <c r="F157" t="s">
        <v>218</v>
      </c>
      <c r="G157">
        <v>13</v>
      </c>
      <c r="H157">
        <v>0</v>
      </c>
      <c r="I157">
        <f t="shared" si="12"/>
        <v>0</v>
      </c>
      <c r="J157">
        <f t="shared" si="13"/>
        <v>0</v>
      </c>
      <c r="K157">
        <f t="shared" si="14"/>
        <v>0</v>
      </c>
      <c r="L157">
        <f t="shared" si="15"/>
        <v>0</v>
      </c>
      <c r="M157"/>
      <c r="N157">
        <v>0</v>
      </c>
      <c r="O157"/>
      <c r="P157"/>
      <c r="Q157"/>
      <c r="R157"/>
      <c r="S157">
        <f t="shared" si="16"/>
        <v>0</v>
      </c>
      <c r="T157"/>
      <c r="U157"/>
      <c r="V157"/>
      <c r="W157"/>
      <c r="Z157" s="1">
        <f t="shared" si="17"/>
        <v>0</v>
      </c>
    </row>
    <row r="158" spans="1:26" ht="24.95" customHeight="1" x14ac:dyDescent="0.25">
      <c r="A158"/>
      <c r="B158"/>
      <c r="C158" t="s">
        <v>1166</v>
      </c>
      <c r="D158" s="2" t="s">
        <v>1167</v>
      </c>
      <c r="E158" s="2"/>
      <c r="F158" t="s">
        <v>218</v>
      </c>
      <c r="G158">
        <v>4</v>
      </c>
      <c r="H158">
        <v>0</v>
      </c>
      <c r="I158">
        <f t="shared" si="12"/>
        <v>0</v>
      </c>
      <c r="J158">
        <f t="shared" si="13"/>
        <v>0</v>
      </c>
      <c r="K158">
        <f t="shared" si="14"/>
        <v>0</v>
      </c>
      <c r="L158">
        <f t="shared" si="15"/>
        <v>0</v>
      </c>
      <c r="M158"/>
      <c r="N158">
        <v>0</v>
      </c>
      <c r="O158"/>
      <c r="P158"/>
      <c r="Q158"/>
      <c r="R158"/>
      <c r="S158">
        <f t="shared" si="16"/>
        <v>0</v>
      </c>
      <c r="T158"/>
      <c r="U158"/>
      <c r="V158"/>
      <c r="W158"/>
      <c r="Z158" s="1">
        <f t="shared" si="17"/>
        <v>0</v>
      </c>
    </row>
    <row r="159" spans="1:26" ht="24.95" customHeight="1" x14ac:dyDescent="0.25">
      <c r="A159"/>
      <c r="B159"/>
      <c r="C159" t="s">
        <v>1168</v>
      </c>
      <c r="D159" s="2" t="s">
        <v>1169</v>
      </c>
      <c r="E159" s="2"/>
      <c r="F159" t="s">
        <v>218</v>
      </c>
      <c r="G159">
        <v>9</v>
      </c>
      <c r="H159">
        <v>0</v>
      </c>
      <c r="I159">
        <f t="shared" si="12"/>
        <v>0</v>
      </c>
      <c r="J159">
        <f t="shared" si="13"/>
        <v>0</v>
      </c>
      <c r="K159">
        <f t="shared" si="14"/>
        <v>0</v>
      </c>
      <c r="L159">
        <f t="shared" si="15"/>
        <v>0</v>
      </c>
      <c r="M159"/>
      <c r="N159">
        <v>0</v>
      </c>
      <c r="O159"/>
      <c r="P159"/>
      <c r="Q159"/>
      <c r="R159"/>
      <c r="S159">
        <f t="shared" si="16"/>
        <v>0</v>
      </c>
      <c r="T159"/>
      <c r="U159"/>
      <c r="V159"/>
      <c r="W159"/>
      <c r="Z159" s="1">
        <f t="shared" si="17"/>
        <v>0</v>
      </c>
    </row>
    <row r="160" spans="1:26" ht="24.95" customHeight="1" x14ac:dyDescent="0.25">
      <c r="A160"/>
      <c r="B160"/>
      <c r="C160" t="s">
        <v>1170</v>
      </c>
      <c r="D160" s="2" t="s">
        <v>1171</v>
      </c>
      <c r="E160" s="2"/>
      <c r="F160" t="s">
        <v>218</v>
      </c>
      <c r="G160">
        <v>13</v>
      </c>
      <c r="H160">
        <v>0</v>
      </c>
      <c r="I160">
        <f t="shared" si="12"/>
        <v>0</v>
      </c>
      <c r="J160">
        <f t="shared" si="13"/>
        <v>0</v>
      </c>
      <c r="K160">
        <f t="shared" si="14"/>
        <v>0</v>
      </c>
      <c r="L160">
        <f t="shared" si="15"/>
        <v>0</v>
      </c>
      <c r="M160"/>
      <c r="N160">
        <v>0</v>
      </c>
      <c r="O160"/>
      <c r="P160"/>
      <c r="Q160"/>
      <c r="R160"/>
      <c r="S160">
        <f t="shared" si="16"/>
        <v>0</v>
      </c>
      <c r="T160"/>
      <c r="U160"/>
      <c r="V160"/>
      <c r="W160"/>
      <c r="Z160" s="1">
        <f t="shared" si="17"/>
        <v>0</v>
      </c>
    </row>
    <row r="161" spans="1:26" ht="24.95" customHeight="1" x14ac:dyDescent="0.25">
      <c r="A161"/>
      <c r="B161"/>
      <c r="C161" t="s">
        <v>1172</v>
      </c>
      <c r="D161" s="2" t="s">
        <v>1173</v>
      </c>
      <c r="E161" s="2"/>
      <c r="F161" t="s">
        <v>218</v>
      </c>
      <c r="G161">
        <v>4</v>
      </c>
      <c r="H161">
        <v>0</v>
      </c>
      <c r="I161">
        <f t="shared" si="12"/>
        <v>0</v>
      </c>
      <c r="J161">
        <f t="shared" si="13"/>
        <v>0</v>
      </c>
      <c r="K161">
        <f t="shared" si="14"/>
        <v>0</v>
      </c>
      <c r="L161">
        <f t="shared" si="15"/>
        <v>0</v>
      </c>
      <c r="M161"/>
      <c r="N161">
        <v>0</v>
      </c>
      <c r="O161"/>
      <c r="P161"/>
      <c r="Q161"/>
      <c r="R161"/>
      <c r="S161">
        <f t="shared" si="16"/>
        <v>0</v>
      </c>
      <c r="T161"/>
      <c r="U161"/>
      <c r="V161"/>
      <c r="W161"/>
      <c r="Z161" s="1">
        <f t="shared" si="17"/>
        <v>0</v>
      </c>
    </row>
    <row r="162" spans="1:26" ht="24.95" customHeight="1" x14ac:dyDescent="0.25">
      <c r="A162"/>
      <c r="B162"/>
      <c r="C162" t="s">
        <v>1174</v>
      </c>
      <c r="D162" s="2" t="s">
        <v>1175</v>
      </c>
      <c r="E162" s="2"/>
      <c r="F162" t="s">
        <v>218</v>
      </c>
      <c r="G162">
        <v>4</v>
      </c>
      <c r="H162">
        <v>0</v>
      </c>
      <c r="I162">
        <f t="shared" si="12"/>
        <v>0</v>
      </c>
      <c r="J162">
        <f t="shared" si="13"/>
        <v>0</v>
      </c>
      <c r="K162">
        <f t="shared" si="14"/>
        <v>0</v>
      </c>
      <c r="L162">
        <f t="shared" si="15"/>
        <v>0</v>
      </c>
      <c r="M162"/>
      <c r="N162">
        <v>0</v>
      </c>
      <c r="O162"/>
      <c r="P162"/>
      <c r="Q162"/>
      <c r="R162"/>
      <c r="S162">
        <f t="shared" si="16"/>
        <v>0</v>
      </c>
      <c r="T162"/>
      <c r="U162"/>
      <c r="V162"/>
      <c r="W162"/>
      <c r="Z162" s="1">
        <f t="shared" si="17"/>
        <v>0</v>
      </c>
    </row>
    <row r="163" spans="1:26" ht="24.95" customHeight="1" x14ac:dyDescent="0.25">
      <c r="A163"/>
      <c r="B163"/>
      <c r="C163" t="s">
        <v>1176</v>
      </c>
      <c r="D163" s="2" t="s">
        <v>1177</v>
      </c>
      <c r="E163" s="2"/>
      <c r="F163" t="s">
        <v>218</v>
      </c>
      <c r="G163">
        <v>9</v>
      </c>
      <c r="H163">
        <v>0</v>
      </c>
      <c r="I163">
        <f t="shared" si="12"/>
        <v>0</v>
      </c>
      <c r="J163">
        <f t="shared" si="13"/>
        <v>0</v>
      </c>
      <c r="K163">
        <f t="shared" si="14"/>
        <v>0</v>
      </c>
      <c r="L163">
        <f t="shared" si="15"/>
        <v>0</v>
      </c>
      <c r="M163"/>
      <c r="N163">
        <v>0</v>
      </c>
      <c r="O163"/>
      <c r="P163"/>
      <c r="Q163"/>
      <c r="R163"/>
      <c r="S163">
        <f t="shared" si="16"/>
        <v>0</v>
      </c>
      <c r="T163"/>
      <c r="U163"/>
      <c r="V163"/>
      <c r="W163"/>
      <c r="Z163" s="1">
        <f t="shared" si="17"/>
        <v>0</v>
      </c>
    </row>
    <row r="164" spans="1:26" ht="24.95" customHeight="1" x14ac:dyDescent="0.25">
      <c r="A164"/>
      <c r="B164"/>
      <c r="C164" t="s">
        <v>1178</v>
      </c>
      <c r="D164" s="2" t="s">
        <v>1179</v>
      </c>
      <c r="E164" s="2"/>
      <c r="F164" t="s">
        <v>218</v>
      </c>
      <c r="G164">
        <v>9</v>
      </c>
      <c r="H164">
        <v>0</v>
      </c>
      <c r="I164">
        <f t="shared" si="12"/>
        <v>0</v>
      </c>
      <c r="J164">
        <f t="shared" si="13"/>
        <v>0</v>
      </c>
      <c r="K164">
        <f t="shared" si="14"/>
        <v>0</v>
      </c>
      <c r="L164">
        <f t="shared" si="15"/>
        <v>0</v>
      </c>
      <c r="M164"/>
      <c r="N164">
        <v>0</v>
      </c>
      <c r="O164"/>
      <c r="P164"/>
      <c r="Q164"/>
      <c r="R164"/>
      <c r="S164">
        <f t="shared" si="16"/>
        <v>0</v>
      </c>
      <c r="T164"/>
      <c r="U164"/>
      <c r="V164"/>
      <c r="W164"/>
      <c r="Z164" s="1">
        <f t="shared" si="17"/>
        <v>0</v>
      </c>
    </row>
    <row r="165" spans="1:26" ht="24.95" customHeight="1" x14ac:dyDescent="0.25">
      <c r="A165"/>
      <c r="B165"/>
      <c r="C165" t="s">
        <v>1180</v>
      </c>
      <c r="D165" s="2" t="s">
        <v>1117</v>
      </c>
      <c r="E165" s="2"/>
      <c r="F165" t="s">
        <v>218</v>
      </c>
      <c r="G165">
        <v>36</v>
      </c>
      <c r="H165">
        <v>0</v>
      </c>
      <c r="I165">
        <f t="shared" si="12"/>
        <v>0</v>
      </c>
      <c r="J165">
        <f t="shared" si="13"/>
        <v>0</v>
      </c>
      <c r="K165">
        <f t="shared" si="14"/>
        <v>0</v>
      </c>
      <c r="L165">
        <f t="shared" si="15"/>
        <v>0</v>
      </c>
      <c r="M165"/>
      <c r="N165">
        <v>0</v>
      </c>
      <c r="O165"/>
      <c r="P165"/>
      <c r="Q165"/>
      <c r="R165"/>
      <c r="S165">
        <f t="shared" si="16"/>
        <v>0</v>
      </c>
      <c r="T165"/>
      <c r="U165"/>
      <c r="V165"/>
      <c r="W165"/>
      <c r="Z165" s="1">
        <f t="shared" si="17"/>
        <v>0</v>
      </c>
    </row>
    <row r="166" spans="1:26" ht="24.95" customHeight="1" x14ac:dyDescent="0.25">
      <c r="A166"/>
      <c r="B166"/>
      <c r="C166" t="s">
        <v>1181</v>
      </c>
      <c r="D166" s="2" t="s">
        <v>1182</v>
      </c>
      <c r="E166" s="2"/>
      <c r="F166" t="s">
        <v>218</v>
      </c>
      <c r="G166">
        <v>36</v>
      </c>
      <c r="H166">
        <v>0</v>
      </c>
      <c r="I166">
        <f t="shared" si="12"/>
        <v>0</v>
      </c>
      <c r="J166">
        <f t="shared" si="13"/>
        <v>0</v>
      </c>
      <c r="K166">
        <f t="shared" si="14"/>
        <v>0</v>
      </c>
      <c r="L166">
        <f t="shared" si="15"/>
        <v>0</v>
      </c>
      <c r="M166"/>
      <c r="N166">
        <v>0</v>
      </c>
      <c r="O166"/>
      <c r="P166"/>
      <c r="Q166"/>
      <c r="R166"/>
      <c r="S166">
        <f t="shared" si="16"/>
        <v>0</v>
      </c>
      <c r="T166"/>
      <c r="U166"/>
      <c r="V166"/>
      <c r="W166"/>
      <c r="Z166" s="1">
        <f t="shared" si="17"/>
        <v>0</v>
      </c>
    </row>
    <row r="167" spans="1:26" ht="24.95" customHeight="1" x14ac:dyDescent="0.25">
      <c r="A167"/>
      <c r="B167"/>
      <c r="C167" t="s">
        <v>1183</v>
      </c>
      <c r="D167" s="2" t="s">
        <v>1184</v>
      </c>
      <c r="E167" s="2"/>
      <c r="F167" t="s">
        <v>218</v>
      </c>
      <c r="G167">
        <v>62</v>
      </c>
      <c r="H167">
        <v>0</v>
      </c>
      <c r="I167">
        <f t="shared" si="12"/>
        <v>0</v>
      </c>
      <c r="J167">
        <f t="shared" si="13"/>
        <v>0</v>
      </c>
      <c r="K167">
        <f t="shared" si="14"/>
        <v>0</v>
      </c>
      <c r="L167">
        <f t="shared" si="15"/>
        <v>0</v>
      </c>
      <c r="M167"/>
      <c r="N167">
        <v>0</v>
      </c>
      <c r="O167"/>
      <c r="P167"/>
      <c r="Q167"/>
      <c r="R167"/>
      <c r="S167">
        <f t="shared" si="16"/>
        <v>0</v>
      </c>
      <c r="T167"/>
      <c r="U167"/>
      <c r="V167"/>
      <c r="W167"/>
      <c r="Z167" s="1">
        <f t="shared" si="17"/>
        <v>0</v>
      </c>
    </row>
    <row r="168" spans="1:26" ht="24.95" customHeight="1" x14ac:dyDescent="0.25">
      <c r="A168"/>
      <c r="B168"/>
      <c r="C168" t="s">
        <v>1185</v>
      </c>
      <c r="D168" s="2" t="s">
        <v>1186</v>
      </c>
      <c r="E168" s="2"/>
      <c r="F168" t="s">
        <v>218</v>
      </c>
      <c r="G168">
        <v>62</v>
      </c>
      <c r="H168">
        <v>0</v>
      </c>
      <c r="I168">
        <f t="shared" si="12"/>
        <v>0</v>
      </c>
      <c r="J168">
        <f t="shared" si="13"/>
        <v>0</v>
      </c>
      <c r="K168">
        <f t="shared" si="14"/>
        <v>0</v>
      </c>
      <c r="L168">
        <f t="shared" si="15"/>
        <v>0</v>
      </c>
      <c r="M168"/>
      <c r="N168">
        <v>0</v>
      </c>
      <c r="O168"/>
      <c r="P168"/>
      <c r="Q168"/>
      <c r="R168"/>
      <c r="S168">
        <f t="shared" si="16"/>
        <v>0</v>
      </c>
      <c r="T168"/>
      <c r="U168"/>
      <c r="V168"/>
      <c r="W168"/>
      <c r="Z168" s="1">
        <f t="shared" si="17"/>
        <v>0</v>
      </c>
    </row>
    <row r="169" spans="1:26" ht="24.95" customHeight="1" x14ac:dyDescent="0.25">
      <c r="A169"/>
      <c r="B169"/>
      <c r="C169" t="s">
        <v>1187</v>
      </c>
      <c r="D169" s="2" t="s">
        <v>1188</v>
      </c>
      <c r="E169" s="2"/>
      <c r="F169" t="s">
        <v>218</v>
      </c>
      <c r="G169">
        <v>62</v>
      </c>
      <c r="H169">
        <v>0</v>
      </c>
      <c r="I169">
        <f t="shared" si="12"/>
        <v>0</v>
      </c>
      <c r="J169">
        <f t="shared" si="13"/>
        <v>0</v>
      </c>
      <c r="K169">
        <f t="shared" si="14"/>
        <v>0</v>
      </c>
      <c r="L169">
        <f t="shared" si="15"/>
        <v>0</v>
      </c>
      <c r="M169"/>
      <c r="N169">
        <v>0</v>
      </c>
      <c r="O169"/>
      <c r="P169"/>
      <c r="Q169"/>
      <c r="R169"/>
      <c r="S169">
        <f t="shared" si="16"/>
        <v>0</v>
      </c>
      <c r="T169"/>
      <c r="U169"/>
      <c r="V169"/>
      <c r="W169"/>
      <c r="Z169" s="1">
        <f t="shared" si="17"/>
        <v>0</v>
      </c>
    </row>
    <row r="170" spans="1:26" ht="24.95" customHeight="1" x14ac:dyDescent="0.25">
      <c r="A170"/>
      <c r="B170"/>
      <c r="C170" t="s">
        <v>1189</v>
      </c>
      <c r="D170" s="2" t="s">
        <v>1190</v>
      </c>
      <c r="E170" s="2"/>
      <c r="F170" t="s">
        <v>215</v>
      </c>
      <c r="G170">
        <v>236</v>
      </c>
      <c r="H170">
        <v>0</v>
      </c>
      <c r="I170">
        <f t="shared" si="12"/>
        <v>0</v>
      </c>
      <c r="J170">
        <f t="shared" si="13"/>
        <v>0</v>
      </c>
      <c r="K170">
        <f t="shared" si="14"/>
        <v>0</v>
      </c>
      <c r="L170">
        <f t="shared" si="15"/>
        <v>0</v>
      </c>
      <c r="M170"/>
      <c r="N170">
        <v>0</v>
      </c>
      <c r="O170"/>
      <c r="P170"/>
      <c r="Q170"/>
      <c r="R170"/>
      <c r="S170">
        <f t="shared" si="16"/>
        <v>0</v>
      </c>
      <c r="T170"/>
      <c r="U170"/>
      <c r="V170"/>
      <c r="W170"/>
      <c r="Z170" s="1">
        <f t="shared" si="17"/>
        <v>0</v>
      </c>
    </row>
    <row r="171" spans="1:26" ht="24.95" customHeight="1" x14ac:dyDescent="0.25">
      <c r="A171"/>
      <c r="B171"/>
      <c r="C171" t="s">
        <v>1191</v>
      </c>
      <c r="D171" s="2" t="s">
        <v>1192</v>
      </c>
      <c r="E171" s="2"/>
      <c r="F171" t="s">
        <v>215</v>
      </c>
      <c r="G171">
        <v>236</v>
      </c>
      <c r="H171">
        <v>0</v>
      </c>
      <c r="I171">
        <f t="shared" si="12"/>
        <v>0</v>
      </c>
      <c r="J171">
        <f t="shared" si="13"/>
        <v>0</v>
      </c>
      <c r="K171">
        <f t="shared" si="14"/>
        <v>0</v>
      </c>
      <c r="L171">
        <f t="shared" si="15"/>
        <v>0</v>
      </c>
      <c r="M171"/>
      <c r="N171">
        <v>0</v>
      </c>
      <c r="O171"/>
      <c r="P171"/>
      <c r="Q171"/>
      <c r="R171"/>
      <c r="S171">
        <f t="shared" si="16"/>
        <v>0</v>
      </c>
      <c r="T171"/>
      <c r="U171"/>
      <c r="V171"/>
      <c r="W171"/>
      <c r="Z171" s="1">
        <f t="shared" si="17"/>
        <v>0</v>
      </c>
    </row>
    <row r="172" spans="1:26" ht="24.95" customHeight="1" x14ac:dyDescent="0.25">
      <c r="A172"/>
      <c r="B172"/>
      <c r="C172" t="s">
        <v>1193</v>
      </c>
      <c r="D172" s="2" t="s">
        <v>1194</v>
      </c>
      <c r="E172" s="2"/>
      <c r="F172" t="s">
        <v>215</v>
      </c>
      <c r="G172">
        <v>165</v>
      </c>
      <c r="H172">
        <v>0</v>
      </c>
      <c r="I172">
        <f t="shared" si="12"/>
        <v>0</v>
      </c>
      <c r="J172">
        <f t="shared" si="13"/>
        <v>0</v>
      </c>
      <c r="K172">
        <f t="shared" si="14"/>
        <v>0</v>
      </c>
      <c r="L172">
        <f t="shared" si="15"/>
        <v>0</v>
      </c>
      <c r="M172"/>
      <c r="N172">
        <v>0</v>
      </c>
      <c r="O172"/>
      <c r="P172"/>
      <c r="Q172"/>
      <c r="R172"/>
      <c r="S172">
        <f t="shared" si="16"/>
        <v>0</v>
      </c>
      <c r="T172"/>
      <c r="U172"/>
      <c r="V172"/>
      <c r="W172"/>
      <c r="Z172" s="1">
        <f t="shared" si="17"/>
        <v>0</v>
      </c>
    </row>
    <row r="173" spans="1:26" ht="24.95" customHeight="1" x14ac:dyDescent="0.25">
      <c r="A173"/>
      <c r="B173"/>
      <c r="C173" t="s">
        <v>1195</v>
      </c>
      <c r="D173" s="2" t="s">
        <v>1196</v>
      </c>
      <c r="E173" s="2"/>
      <c r="F173" t="s">
        <v>215</v>
      </c>
      <c r="G173">
        <v>165</v>
      </c>
      <c r="H173">
        <v>0</v>
      </c>
      <c r="I173">
        <f t="shared" si="12"/>
        <v>0</v>
      </c>
      <c r="J173">
        <f t="shared" si="13"/>
        <v>0</v>
      </c>
      <c r="K173">
        <f t="shared" si="14"/>
        <v>0</v>
      </c>
      <c r="L173">
        <f t="shared" si="15"/>
        <v>0</v>
      </c>
      <c r="M173"/>
      <c r="N173">
        <v>0</v>
      </c>
      <c r="O173"/>
      <c r="P173"/>
      <c r="Q173"/>
      <c r="R173"/>
      <c r="S173">
        <f t="shared" si="16"/>
        <v>0</v>
      </c>
      <c r="T173"/>
      <c r="U173"/>
      <c r="V173"/>
      <c r="W173"/>
      <c r="Z173" s="1">
        <f t="shared" si="17"/>
        <v>0</v>
      </c>
    </row>
    <row r="174" spans="1:26" ht="24.95" customHeight="1" x14ac:dyDescent="0.25">
      <c r="A174"/>
      <c r="B174"/>
      <c r="C174" t="s">
        <v>1197</v>
      </c>
      <c r="D174" s="2" t="s">
        <v>1198</v>
      </c>
      <c r="E174" s="2"/>
      <c r="F174" t="s">
        <v>215</v>
      </c>
      <c r="G174">
        <v>159</v>
      </c>
      <c r="H174">
        <v>0</v>
      </c>
      <c r="I174">
        <f t="shared" si="12"/>
        <v>0</v>
      </c>
      <c r="J174">
        <f t="shared" si="13"/>
        <v>0</v>
      </c>
      <c r="K174">
        <f t="shared" si="14"/>
        <v>0</v>
      </c>
      <c r="L174">
        <f t="shared" si="15"/>
        <v>0</v>
      </c>
      <c r="M174"/>
      <c r="N174">
        <v>0</v>
      </c>
      <c r="O174"/>
      <c r="P174"/>
      <c r="Q174"/>
      <c r="R174"/>
      <c r="S174">
        <f t="shared" si="16"/>
        <v>0</v>
      </c>
      <c r="T174"/>
      <c r="U174"/>
      <c r="V174"/>
      <c r="W174"/>
      <c r="Z174" s="1">
        <f t="shared" si="17"/>
        <v>0</v>
      </c>
    </row>
    <row r="175" spans="1:26" ht="24.95" customHeight="1" x14ac:dyDescent="0.25">
      <c r="A175"/>
      <c r="B175"/>
      <c r="C175" t="s">
        <v>1199</v>
      </c>
      <c r="D175" s="2" t="s">
        <v>1200</v>
      </c>
      <c r="E175" s="2"/>
      <c r="F175" t="s">
        <v>215</v>
      </c>
      <c r="G175">
        <v>159</v>
      </c>
      <c r="H175">
        <v>0</v>
      </c>
      <c r="I175">
        <f t="shared" si="12"/>
        <v>0</v>
      </c>
      <c r="J175">
        <f t="shared" si="13"/>
        <v>0</v>
      </c>
      <c r="K175">
        <f t="shared" si="14"/>
        <v>0</v>
      </c>
      <c r="L175">
        <f t="shared" si="15"/>
        <v>0</v>
      </c>
      <c r="M175"/>
      <c r="N175">
        <v>0</v>
      </c>
      <c r="O175"/>
      <c r="P175"/>
      <c r="Q175"/>
      <c r="R175"/>
      <c r="S175">
        <f t="shared" si="16"/>
        <v>0</v>
      </c>
      <c r="T175"/>
      <c r="U175"/>
      <c r="V175"/>
      <c r="W175"/>
      <c r="Z175" s="1">
        <f t="shared" si="17"/>
        <v>0</v>
      </c>
    </row>
    <row r="176" spans="1:26" ht="24.95" customHeight="1" x14ac:dyDescent="0.25">
      <c r="A176"/>
      <c r="B176"/>
      <c r="C176" t="s">
        <v>1201</v>
      </c>
      <c r="D176" s="2" t="s">
        <v>1202</v>
      </c>
      <c r="E176" s="2"/>
      <c r="F176" t="s">
        <v>218</v>
      </c>
      <c r="G176">
        <v>2</v>
      </c>
      <c r="H176">
        <v>0</v>
      </c>
      <c r="I176">
        <f t="shared" ref="I176:I207" si="18">ROUND(G176*(H176),2)</f>
        <v>0</v>
      </c>
      <c r="J176">
        <f t="shared" ref="J176:J207" si="19">ROUND(G176*(N176),2)</f>
        <v>0</v>
      </c>
      <c r="K176">
        <f t="shared" ref="K176:K207" si="20">ROUND(G176*(O176),2)</f>
        <v>0</v>
      </c>
      <c r="L176">
        <f t="shared" ref="L176:L207" si="21">ROUND(G176*(H176),2)</f>
        <v>0</v>
      </c>
      <c r="M176"/>
      <c r="N176">
        <v>0</v>
      </c>
      <c r="O176"/>
      <c r="P176"/>
      <c r="Q176"/>
      <c r="R176"/>
      <c r="S176">
        <f t="shared" ref="S176:S207" si="22">ROUND(G176*(P176),3)</f>
        <v>0</v>
      </c>
      <c r="T176"/>
      <c r="U176"/>
      <c r="V176"/>
      <c r="W176"/>
      <c r="Z176" s="1">
        <f t="shared" ref="Z176:Z207" si="23">0.058844*POWER(I176,0.952797)</f>
        <v>0</v>
      </c>
    </row>
    <row r="177" spans="1:26" ht="24.95" customHeight="1" x14ac:dyDescent="0.25">
      <c r="A177"/>
      <c r="B177"/>
      <c r="C177" t="s">
        <v>1078</v>
      </c>
      <c r="D177" s="2" t="s">
        <v>1202</v>
      </c>
      <c r="E177" s="2"/>
      <c r="F177" t="s">
        <v>218</v>
      </c>
      <c r="G177">
        <v>2</v>
      </c>
      <c r="H177">
        <v>0</v>
      </c>
      <c r="I177">
        <f t="shared" si="18"/>
        <v>0</v>
      </c>
      <c r="J177">
        <f t="shared" si="19"/>
        <v>0</v>
      </c>
      <c r="K177">
        <f t="shared" si="20"/>
        <v>0</v>
      </c>
      <c r="L177">
        <f t="shared" si="21"/>
        <v>0</v>
      </c>
      <c r="M177"/>
      <c r="N177">
        <v>0</v>
      </c>
      <c r="O177"/>
      <c r="P177"/>
      <c r="Q177"/>
      <c r="R177"/>
      <c r="S177">
        <f t="shared" si="22"/>
        <v>0</v>
      </c>
      <c r="T177"/>
      <c r="U177"/>
      <c r="V177"/>
      <c r="W177"/>
      <c r="Z177" s="1">
        <f t="shared" si="23"/>
        <v>0</v>
      </c>
    </row>
    <row r="178" spans="1:26" ht="24.95" customHeight="1" x14ac:dyDescent="0.25">
      <c r="A178"/>
      <c r="B178"/>
      <c r="C178" t="s">
        <v>1080</v>
      </c>
      <c r="D178" s="2" t="s">
        <v>1203</v>
      </c>
      <c r="E178" s="2"/>
      <c r="F178" t="s">
        <v>218</v>
      </c>
      <c r="G178">
        <v>1</v>
      </c>
      <c r="H178">
        <v>0</v>
      </c>
      <c r="I178">
        <f t="shared" si="18"/>
        <v>0</v>
      </c>
      <c r="J178">
        <f t="shared" si="19"/>
        <v>0</v>
      </c>
      <c r="K178">
        <f t="shared" si="20"/>
        <v>0</v>
      </c>
      <c r="L178">
        <f t="shared" si="21"/>
        <v>0</v>
      </c>
      <c r="M178"/>
      <c r="N178">
        <v>0</v>
      </c>
      <c r="O178"/>
      <c r="P178"/>
      <c r="Q178"/>
      <c r="R178"/>
      <c r="S178">
        <f t="shared" si="22"/>
        <v>0</v>
      </c>
      <c r="T178"/>
      <c r="U178"/>
      <c r="V178"/>
      <c r="W178"/>
      <c r="Z178" s="1">
        <f t="shared" si="23"/>
        <v>0</v>
      </c>
    </row>
    <row r="179" spans="1:26" ht="24.95" customHeight="1" x14ac:dyDescent="0.25">
      <c r="A179"/>
      <c r="B179"/>
      <c r="C179" t="s">
        <v>1204</v>
      </c>
      <c r="D179" s="2" t="s">
        <v>1203</v>
      </c>
      <c r="E179" s="2"/>
      <c r="F179" t="s">
        <v>218</v>
      </c>
      <c r="G179">
        <v>1</v>
      </c>
      <c r="H179">
        <v>0</v>
      </c>
      <c r="I179">
        <f t="shared" si="18"/>
        <v>0</v>
      </c>
      <c r="J179">
        <f t="shared" si="19"/>
        <v>0</v>
      </c>
      <c r="K179">
        <f t="shared" si="20"/>
        <v>0</v>
      </c>
      <c r="L179">
        <f t="shared" si="21"/>
        <v>0</v>
      </c>
      <c r="M179"/>
      <c r="N179">
        <v>0</v>
      </c>
      <c r="O179"/>
      <c r="P179"/>
      <c r="Q179"/>
      <c r="R179"/>
      <c r="S179">
        <f t="shared" si="22"/>
        <v>0</v>
      </c>
      <c r="T179"/>
      <c r="U179"/>
      <c r="V179"/>
      <c r="W179"/>
      <c r="Z179" s="1">
        <f t="shared" si="23"/>
        <v>0</v>
      </c>
    </row>
    <row r="180" spans="1:26" ht="24.95" customHeight="1" x14ac:dyDescent="0.25">
      <c r="A180"/>
      <c r="B180"/>
      <c r="C180" t="s">
        <v>1205</v>
      </c>
      <c r="D180" s="2" t="s">
        <v>1206</v>
      </c>
      <c r="E180" s="2"/>
      <c r="F180" t="s">
        <v>218</v>
      </c>
      <c r="G180">
        <v>1</v>
      </c>
      <c r="H180">
        <v>0</v>
      </c>
      <c r="I180">
        <f t="shared" si="18"/>
        <v>0</v>
      </c>
      <c r="J180">
        <f t="shared" si="19"/>
        <v>0</v>
      </c>
      <c r="K180">
        <f t="shared" si="20"/>
        <v>0</v>
      </c>
      <c r="L180">
        <f t="shared" si="21"/>
        <v>0</v>
      </c>
      <c r="M180"/>
      <c r="N180">
        <v>0</v>
      </c>
      <c r="O180"/>
      <c r="P180"/>
      <c r="Q180"/>
      <c r="R180"/>
      <c r="S180">
        <f t="shared" si="22"/>
        <v>0</v>
      </c>
      <c r="T180"/>
      <c r="U180"/>
      <c r="V180"/>
      <c r="W180"/>
      <c r="Z180" s="1">
        <f t="shared" si="23"/>
        <v>0</v>
      </c>
    </row>
    <row r="181" spans="1:26" ht="24.95" customHeight="1" x14ac:dyDescent="0.25">
      <c r="A181"/>
      <c r="B181"/>
      <c r="C181" t="s">
        <v>1207</v>
      </c>
      <c r="D181" s="2" t="s">
        <v>1206</v>
      </c>
      <c r="E181" s="2"/>
      <c r="F181" t="s">
        <v>218</v>
      </c>
      <c r="G181">
        <v>1</v>
      </c>
      <c r="H181">
        <v>0</v>
      </c>
      <c r="I181">
        <f t="shared" si="18"/>
        <v>0</v>
      </c>
      <c r="J181">
        <f t="shared" si="19"/>
        <v>0</v>
      </c>
      <c r="K181">
        <f t="shared" si="20"/>
        <v>0</v>
      </c>
      <c r="L181">
        <f t="shared" si="21"/>
        <v>0</v>
      </c>
      <c r="M181"/>
      <c r="N181">
        <v>0</v>
      </c>
      <c r="O181"/>
      <c r="P181"/>
      <c r="Q181"/>
      <c r="R181"/>
      <c r="S181">
        <f t="shared" si="22"/>
        <v>0</v>
      </c>
      <c r="T181"/>
      <c r="U181"/>
      <c r="V181"/>
      <c r="W181"/>
      <c r="Z181" s="1">
        <f t="shared" si="23"/>
        <v>0</v>
      </c>
    </row>
    <row r="182" spans="1:26" ht="24.95" customHeight="1" x14ac:dyDescent="0.25">
      <c r="A182"/>
      <c r="B182"/>
      <c r="C182" t="s">
        <v>1208</v>
      </c>
      <c r="D182" s="2" t="s">
        <v>1209</v>
      </c>
      <c r="E182" s="2"/>
      <c r="F182" t="s">
        <v>218</v>
      </c>
      <c r="G182">
        <v>1</v>
      </c>
      <c r="H182">
        <v>0</v>
      </c>
      <c r="I182">
        <f t="shared" si="18"/>
        <v>0</v>
      </c>
      <c r="J182">
        <f t="shared" si="19"/>
        <v>0</v>
      </c>
      <c r="K182">
        <f t="shared" si="20"/>
        <v>0</v>
      </c>
      <c r="L182">
        <f t="shared" si="21"/>
        <v>0</v>
      </c>
      <c r="M182"/>
      <c r="N182">
        <v>0</v>
      </c>
      <c r="O182"/>
      <c r="P182"/>
      <c r="Q182"/>
      <c r="R182"/>
      <c r="S182">
        <f t="shared" si="22"/>
        <v>0</v>
      </c>
      <c r="T182"/>
      <c r="U182"/>
      <c r="V182"/>
      <c r="W182"/>
      <c r="Z182" s="1">
        <f t="shared" si="23"/>
        <v>0</v>
      </c>
    </row>
    <row r="183" spans="1:26" ht="24.95" customHeight="1" x14ac:dyDescent="0.25">
      <c r="A183"/>
      <c r="B183"/>
      <c r="C183" t="s">
        <v>1210</v>
      </c>
      <c r="D183" s="2" t="s">
        <v>1209</v>
      </c>
      <c r="E183" s="2"/>
      <c r="F183" t="s">
        <v>218</v>
      </c>
      <c r="G183">
        <v>1</v>
      </c>
      <c r="H183">
        <v>0</v>
      </c>
      <c r="I183">
        <f t="shared" si="18"/>
        <v>0</v>
      </c>
      <c r="J183">
        <f t="shared" si="19"/>
        <v>0</v>
      </c>
      <c r="K183">
        <f t="shared" si="20"/>
        <v>0</v>
      </c>
      <c r="L183">
        <f t="shared" si="21"/>
        <v>0</v>
      </c>
      <c r="M183"/>
      <c r="N183">
        <v>0</v>
      </c>
      <c r="O183"/>
      <c r="P183"/>
      <c r="Q183"/>
      <c r="R183"/>
      <c r="S183">
        <f t="shared" si="22"/>
        <v>0</v>
      </c>
      <c r="T183"/>
      <c r="U183"/>
      <c r="V183"/>
      <c r="W183"/>
      <c r="Z183" s="1">
        <f t="shared" si="23"/>
        <v>0</v>
      </c>
    </row>
    <row r="184" spans="1:26" ht="24.95" customHeight="1" x14ac:dyDescent="0.25">
      <c r="A184"/>
      <c r="B184"/>
      <c r="C184" t="s">
        <v>1211</v>
      </c>
      <c r="D184" s="2" t="s">
        <v>1212</v>
      </c>
      <c r="E184" s="2"/>
      <c r="F184" t="s">
        <v>218</v>
      </c>
      <c r="G184">
        <v>1</v>
      </c>
      <c r="H184">
        <v>0</v>
      </c>
      <c r="I184">
        <f t="shared" si="18"/>
        <v>0</v>
      </c>
      <c r="J184">
        <f t="shared" si="19"/>
        <v>0</v>
      </c>
      <c r="K184">
        <f t="shared" si="20"/>
        <v>0</v>
      </c>
      <c r="L184">
        <f t="shared" si="21"/>
        <v>0</v>
      </c>
      <c r="M184"/>
      <c r="N184">
        <v>0</v>
      </c>
      <c r="O184"/>
      <c r="P184"/>
      <c r="Q184"/>
      <c r="R184"/>
      <c r="S184">
        <f t="shared" si="22"/>
        <v>0</v>
      </c>
      <c r="T184"/>
      <c r="U184"/>
      <c r="V184"/>
      <c r="W184"/>
      <c r="Z184" s="1">
        <f t="shared" si="23"/>
        <v>0</v>
      </c>
    </row>
    <row r="185" spans="1:26" ht="24.95" customHeight="1" x14ac:dyDescent="0.25">
      <c r="A185"/>
      <c r="B185"/>
      <c r="C185" t="s">
        <v>1213</v>
      </c>
      <c r="D185" s="2" t="s">
        <v>1212</v>
      </c>
      <c r="E185" s="2"/>
      <c r="F185" t="s">
        <v>218</v>
      </c>
      <c r="G185">
        <v>1</v>
      </c>
      <c r="H185">
        <v>0</v>
      </c>
      <c r="I185">
        <f t="shared" si="18"/>
        <v>0</v>
      </c>
      <c r="J185">
        <f t="shared" si="19"/>
        <v>0</v>
      </c>
      <c r="K185">
        <f t="shared" si="20"/>
        <v>0</v>
      </c>
      <c r="L185">
        <f t="shared" si="21"/>
        <v>0</v>
      </c>
      <c r="M185"/>
      <c r="N185">
        <v>0</v>
      </c>
      <c r="O185"/>
      <c r="P185"/>
      <c r="Q185"/>
      <c r="R185"/>
      <c r="S185">
        <f t="shared" si="22"/>
        <v>0</v>
      </c>
      <c r="T185"/>
      <c r="U185"/>
      <c r="V185"/>
      <c r="W185"/>
      <c r="Z185" s="1">
        <f t="shared" si="23"/>
        <v>0</v>
      </c>
    </row>
    <row r="186" spans="1:26" ht="24.95" customHeight="1" x14ac:dyDescent="0.25">
      <c r="A186"/>
      <c r="B186"/>
      <c r="C186" t="s">
        <v>1214</v>
      </c>
      <c r="D186" s="2" t="s">
        <v>2767</v>
      </c>
      <c r="E186" s="2"/>
      <c r="F186" t="s">
        <v>218</v>
      </c>
      <c r="G186">
        <v>24</v>
      </c>
      <c r="H186">
        <v>0</v>
      </c>
      <c r="I186">
        <f t="shared" si="18"/>
        <v>0</v>
      </c>
      <c r="J186">
        <f t="shared" si="19"/>
        <v>0</v>
      </c>
      <c r="K186">
        <f t="shared" si="20"/>
        <v>0</v>
      </c>
      <c r="L186">
        <f t="shared" si="21"/>
        <v>0</v>
      </c>
      <c r="M186"/>
      <c r="N186">
        <v>0</v>
      </c>
      <c r="O186"/>
      <c r="P186"/>
      <c r="Q186"/>
      <c r="R186"/>
      <c r="S186">
        <f t="shared" si="22"/>
        <v>0</v>
      </c>
      <c r="T186"/>
      <c r="U186"/>
      <c r="V186"/>
      <c r="W186"/>
      <c r="Z186" s="1">
        <f t="shared" si="23"/>
        <v>0</v>
      </c>
    </row>
    <row r="187" spans="1:26" ht="24.95" customHeight="1" x14ac:dyDescent="0.25">
      <c r="A187"/>
      <c r="B187"/>
      <c r="C187" t="s">
        <v>1215</v>
      </c>
      <c r="D187" s="2" t="s">
        <v>2768</v>
      </c>
      <c r="E187" s="2"/>
      <c r="F187" t="s">
        <v>218</v>
      </c>
      <c r="G187">
        <v>24</v>
      </c>
      <c r="H187">
        <v>0</v>
      </c>
      <c r="I187">
        <f t="shared" si="18"/>
        <v>0</v>
      </c>
      <c r="J187">
        <f t="shared" si="19"/>
        <v>0</v>
      </c>
      <c r="K187">
        <f t="shared" si="20"/>
        <v>0</v>
      </c>
      <c r="L187">
        <f t="shared" si="21"/>
        <v>0</v>
      </c>
      <c r="M187"/>
      <c r="N187">
        <v>0</v>
      </c>
      <c r="O187"/>
      <c r="P187"/>
      <c r="Q187"/>
      <c r="R187"/>
      <c r="S187">
        <f t="shared" si="22"/>
        <v>0</v>
      </c>
      <c r="T187"/>
      <c r="U187"/>
      <c r="V187"/>
      <c r="W187"/>
      <c r="Z187" s="1">
        <f t="shared" si="23"/>
        <v>0</v>
      </c>
    </row>
    <row r="188" spans="1:26" ht="24.95" customHeight="1" x14ac:dyDescent="0.25">
      <c r="A188"/>
      <c r="B188"/>
      <c r="C188" t="s">
        <v>1216</v>
      </c>
      <c r="D188" s="2" t="s">
        <v>2771</v>
      </c>
      <c r="E188" s="2"/>
      <c r="F188" t="s">
        <v>218</v>
      </c>
      <c r="G188">
        <v>1</v>
      </c>
      <c r="H188">
        <v>0</v>
      </c>
      <c r="I188">
        <f t="shared" si="18"/>
        <v>0</v>
      </c>
      <c r="J188">
        <f t="shared" si="19"/>
        <v>0</v>
      </c>
      <c r="K188">
        <f t="shared" si="20"/>
        <v>0</v>
      </c>
      <c r="L188">
        <f t="shared" si="21"/>
        <v>0</v>
      </c>
      <c r="M188"/>
      <c r="N188">
        <v>0</v>
      </c>
      <c r="O188"/>
      <c r="P188"/>
      <c r="Q188"/>
      <c r="R188"/>
      <c r="S188">
        <f t="shared" si="22"/>
        <v>0</v>
      </c>
      <c r="T188"/>
      <c r="U188"/>
      <c r="V188"/>
      <c r="W188"/>
      <c r="Z188" s="1">
        <f t="shared" si="23"/>
        <v>0</v>
      </c>
    </row>
    <row r="189" spans="1:26" ht="24.95" customHeight="1" x14ac:dyDescent="0.25">
      <c r="A189"/>
      <c r="B189"/>
      <c r="C189" t="s">
        <v>1217</v>
      </c>
      <c r="D189" s="2" t="s">
        <v>2772</v>
      </c>
      <c r="E189" s="2"/>
      <c r="F189" t="s">
        <v>218</v>
      </c>
      <c r="G189">
        <v>1</v>
      </c>
      <c r="H189">
        <v>0</v>
      </c>
      <c r="I189">
        <f t="shared" si="18"/>
        <v>0</v>
      </c>
      <c r="J189">
        <f t="shared" si="19"/>
        <v>0</v>
      </c>
      <c r="K189">
        <f t="shared" si="20"/>
        <v>0</v>
      </c>
      <c r="L189">
        <f t="shared" si="21"/>
        <v>0</v>
      </c>
      <c r="M189"/>
      <c r="N189">
        <v>0</v>
      </c>
      <c r="O189"/>
      <c r="P189"/>
      <c r="Q189"/>
      <c r="R189"/>
      <c r="S189">
        <f t="shared" si="22"/>
        <v>0</v>
      </c>
      <c r="T189"/>
      <c r="U189"/>
      <c r="V189"/>
      <c r="W189"/>
      <c r="Z189" s="1">
        <f t="shared" si="23"/>
        <v>0</v>
      </c>
    </row>
    <row r="190" spans="1:26" ht="24.95" customHeight="1" x14ac:dyDescent="0.25">
      <c r="A190"/>
      <c r="B190"/>
      <c r="C190" t="s">
        <v>1218</v>
      </c>
      <c r="D190" s="2" t="s">
        <v>2773</v>
      </c>
      <c r="E190" s="2"/>
      <c r="F190" t="s">
        <v>218</v>
      </c>
      <c r="G190">
        <v>1</v>
      </c>
      <c r="H190">
        <v>0</v>
      </c>
      <c r="I190">
        <f t="shared" si="18"/>
        <v>0</v>
      </c>
      <c r="J190">
        <f t="shared" si="19"/>
        <v>0</v>
      </c>
      <c r="K190">
        <f t="shared" si="20"/>
        <v>0</v>
      </c>
      <c r="L190">
        <f t="shared" si="21"/>
        <v>0</v>
      </c>
      <c r="M190"/>
      <c r="N190">
        <v>0</v>
      </c>
      <c r="O190"/>
      <c r="P190"/>
      <c r="Q190"/>
      <c r="R190"/>
      <c r="S190">
        <f t="shared" si="22"/>
        <v>0</v>
      </c>
      <c r="T190"/>
      <c r="U190"/>
      <c r="V190"/>
      <c r="W190"/>
      <c r="Z190" s="1">
        <f t="shared" si="23"/>
        <v>0</v>
      </c>
    </row>
    <row r="191" spans="1:26" ht="24.95" customHeight="1" x14ac:dyDescent="0.25">
      <c r="A191"/>
      <c r="B191"/>
      <c r="C191" t="s">
        <v>1219</v>
      </c>
      <c r="D191" s="2" t="s">
        <v>2774</v>
      </c>
      <c r="E191" s="2"/>
      <c r="F191" t="s">
        <v>218</v>
      </c>
      <c r="G191">
        <v>1</v>
      </c>
      <c r="H191">
        <v>0</v>
      </c>
      <c r="I191">
        <f t="shared" si="18"/>
        <v>0</v>
      </c>
      <c r="J191">
        <f t="shared" si="19"/>
        <v>0</v>
      </c>
      <c r="K191">
        <f t="shared" si="20"/>
        <v>0</v>
      </c>
      <c r="L191">
        <f t="shared" si="21"/>
        <v>0</v>
      </c>
      <c r="M191"/>
      <c r="N191">
        <v>0</v>
      </c>
      <c r="O191"/>
      <c r="P191"/>
      <c r="Q191"/>
      <c r="R191"/>
      <c r="S191">
        <f t="shared" si="22"/>
        <v>0</v>
      </c>
      <c r="T191"/>
      <c r="U191"/>
      <c r="V191"/>
      <c r="W191"/>
      <c r="Z191" s="1">
        <f t="shared" si="23"/>
        <v>0</v>
      </c>
    </row>
    <row r="192" spans="1:26" ht="24.95" customHeight="1" x14ac:dyDescent="0.25">
      <c r="A192"/>
      <c r="B192"/>
      <c r="C192" t="s">
        <v>1220</v>
      </c>
      <c r="D192" s="2" t="s">
        <v>2775</v>
      </c>
      <c r="E192" s="2"/>
      <c r="F192" t="s">
        <v>218</v>
      </c>
      <c r="G192">
        <v>1</v>
      </c>
      <c r="H192">
        <v>0</v>
      </c>
      <c r="I192">
        <f t="shared" si="18"/>
        <v>0</v>
      </c>
      <c r="J192">
        <f t="shared" si="19"/>
        <v>0</v>
      </c>
      <c r="K192">
        <f t="shared" si="20"/>
        <v>0</v>
      </c>
      <c r="L192">
        <f t="shared" si="21"/>
        <v>0</v>
      </c>
      <c r="M192"/>
      <c r="N192">
        <v>0</v>
      </c>
      <c r="O192"/>
      <c r="P192"/>
      <c r="Q192"/>
      <c r="R192"/>
      <c r="S192">
        <f t="shared" si="22"/>
        <v>0</v>
      </c>
      <c r="T192"/>
      <c r="U192"/>
      <c r="V192"/>
      <c r="W192"/>
      <c r="Z192" s="1">
        <f t="shared" si="23"/>
        <v>0</v>
      </c>
    </row>
    <row r="193" spans="1:26" ht="24.95" customHeight="1" x14ac:dyDescent="0.25">
      <c r="A193"/>
      <c r="B193"/>
      <c r="C193" t="s">
        <v>1221</v>
      </c>
      <c r="D193" s="2" t="s">
        <v>2776</v>
      </c>
      <c r="E193" s="2"/>
      <c r="F193" t="s">
        <v>218</v>
      </c>
      <c r="G193">
        <v>1</v>
      </c>
      <c r="H193">
        <v>0</v>
      </c>
      <c r="I193">
        <f t="shared" si="18"/>
        <v>0</v>
      </c>
      <c r="J193">
        <f t="shared" si="19"/>
        <v>0</v>
      </c>
      <c r="K193">
        <f t="shared" si="20"/>
        <v>0</v>
      </c>
      <c r="L193">
        <f t="shared" si="21"/>
        <v>0</v>
      </c>
      <c r="M193"/>
      <c r="N193">
        <v>0</v>
      </c>
      <c r="O193"/>
      <c r="P193"/>
      <c r="Q193"/>
      <c r="R193"/>
      <c r="S193">
        <f t="shared" si="22"/>
        <v>0</v>
      </c>
      <c r="T193"/>
      <c r="U193"/>
      <c r="V193"/>
      <c r="W193"/>
      <c r="Z193" s="1">
        <f t="shared" si="23"/>
        <v>0</v>
      </c>
    </row>
    <row r="194" spans="1:26" ht="24.95" customHeight="1" x14ac:dyDescent="0.25">
      <c r="A194"/>
      <c r="B194"/>
      <c r="C194" t="s">
        <v>1222</v>
      </c>
      <c r="D194" s="2" t="s">
        <v>2769</v>
      </c>
      <c r="E194" s="2"/>
      <c r="F194" t="s">
        <v>218</v>
      </c>
      <c r="G194">
        <v>1</v>
      </c>
      <c r="H194">
        <v>0</v>
      </c>
      <c r="I194">
        <f t="shared" si="18"/>
        <v>0</v>
      </c>
      <c r="J194">
        <f t="shared" si="19"/>
        <v>0</v>
      </c>
      <c r="K194">
        <f t="shared" si="20"/>
        <v>0</v>
      </c>
      <c r="L194">
        <f t="shared" si="21"/>
        <v>0</v>
      </c>
      <c r="M194"/>
      <c r="N194">
        <v>0</v>
      </c>
      <c r="O194"/>
      <c r="P194"/>
      <c r="Q194"/>
      <c r="R194"/>
      <c r="S194">
        <f t="shared" si="22"/>
        <v>0</v>
      </c>
      <c r="T194"/>
      <c r="U194"/>
      <c r="V194"/>
      <c r="W194"/>
      <c r="Z194" s="1">
        <f t="shared" si="23"/>
        <v>0</v>
      </c>
    </row>
    <row r="195" spans="1:26" ht="24.95" customHeight="1" x14ac:dyDescent="0.25">
      <c r="A195"/>
      <c r="B195"/>
      <c r="C195" t="s">
        <v>1223</v>
      </c>
      <c r="D195" s="2" t="s">
        <v>2770</v>
      </c>
      <c r="E195" s="2"/>
      <c r="F195" t="s">
        <v>218</v>
      </c>
      <c r="G195">
        <v>1</v>
      </c>
      <c r="H195">
        <v>0</v>
      </c>
      <c r="I195">
        <f t="shared" si="18"/>
        <v>0</v>
      </c>
      <c r="J195">
        <f t="shared" si="19"/>
        <v>0</v>
      </c>
      <c r="K195">
        <f t="shared" si="20"/>
        <v>0</v>
      </c>
      <c r="L195">
        <f t="shared" si="21"/>
        <v>0</v>
      </c>
      <c r="M195"/>
      <c r="N195">
        <v>0</v>
      </c>
      <c r="O195"/>
      <c r="P195"/>
      <c r="Q195"/>
      <c r="R195"/>
      <c r="S195">
        <f t="shared" si="22"/>
        <v>0</v>
      </c>
      <c r="T195"/>
      <c r="U195"/>
      <c r="V195"/>
      <c r="W195"/>
      <c r="Z195" s="1">
        <f t="shared" si="23"/>
        <v>0</v>
      </c>
    </row>
    <row r="196" spans="1:26" ht="24.95" customHeight="1" x14ac:dyDescent="0.25">
      <c r="A196"/>
      <c r="B196"/>
      <c r="C196" t="s">
        <v>1224</v>
      </c>
      <c r="D196" s="2" t="s">
        <v>1225</v>
      </c>
      <c r="E196" s="2"/>
      <c r="F196" t="s">
        <v>218</v>
      </c>
      <c r="G196">
        <v>1</v>
      </c>
      <c r="H196">
        <v>0</v>
      </c>
      <c r="I196">
        <f t="shared" si="18"/>
        <v>0</v>
      </c>
      <c r="J196">
        <f t="shared" si="19"/>
        <v>0</v>
      </c>
      <c r="K196">
        <f t="shared" si="20"/>
        <v>0</v>
      </c>
      <c r="L196">
        <f t="shared" si="21"/>
        <v>0</v>
      </c>
      <c r="M196"/>
      <c r="N196">
        <v>0</v>
      </c>
      <c r="O196"/>
      <c r="P196"/>
      <c r="Q196"/>
      <c r="R196"/>
      <c r="S196">
        <f t="shared" si="22"/>
        <v>0</v>
      </c>
      <c r="T196"/>
      <c r="U196"/>
      <c r="V196"/>
      <c r="W196"/>
      <c r="Z196" s="1">
        <f t="shared" si="23"/>
        <v>0</v>
      </c>
    </row>
    <row r="197" spans="1:26" ht="24.95" customHeight="1" x14ac:dyDescent="0.25">
      <c r="A197"/>
      <c r="B197"/>
      <c r="C197" t="s">
        <v>1226</v>
      </c>
      <c r="D197" s="2" t="s">
        <v>1227</v>
      </c>
      <c r="E197" s="2"/>
      <c r="F197" t="s">
        <v>215</v>
      </c>
      <c r="G197">
        <v>2100</v>
      </c>
      <c r="H197">
        <v>0</v>
      </c>
      <c r="I197">
        <f t="shared" si="18"/>
        <v>0</v>
      </c>
      <c r="J197">
        <f t="shared" si="19"/>
        <v>0</v>
      </c>
      <c r="K197">
        <f t="shared" si="20"/>
        <v>0</v>
      </c>
      <c r="L197">
        <f t="shared" si="21"/>
        <v>0</v>
      </c>
      <c r="M197"/>
      <c r="N197">
        <v>0</v>
      </c>
      <c r="O197"/>
      <c r="P197"/>
      <c r="Q197"/>
      <c r="R197"/>
      <c r="S197">
        <f t="shared" si="22"/>
        <v>0</v>
      </c>
      <c r="T197"/>
      <c r="U197"/>
      <c r="V197"/>
      <c r="W197"/>
      <c r="Z197" s="1">
        <f t="shared" si="23"/>
        <v>0</v>
      </c>
    </row>
    <row r="198" spans="1:26" ht="24.95" customHeight="1" x14ac:dyDescent="0.25">
      <c r="A198"/>
      <c r="B198"/>
      <c r="C198" t="s">
        <v>1228</v>
      </c>
      <c r="D198" s="2" t="s">
        <v>1229</v>
      </c>
      <c r="E198" s="2"/>
      <c r="F198" t="s">
        <v>215</v>
      </c>
      <c r="G198">
        <v>2100</v>
      </c>
      <c r="H198">
        <v>0</v>
      </c>
      <c r="I198">
        <f t="shared" si="18"/>
        <v>0</v>
      </c>
      <c r="J198">
        <f t="shared" si="19"/>
        <v>0</v>
      </c>
      <c r="K198">
        <f t="shared" si="20"/>
        <v>0</v>
      </c>
      <c r="L198">
        <f t="shared" si="21"/>
        <v>0</v>
      </c>
      <c r="M198"/>
      <c r="N198">
        <v>0</v>
      </c>
      <c r="O198"/>
      <c r="P198"/>
      <c r="Q198"/>
      <c r="R198"/>
      <c r="S198">
        <f t="shared" si="22"/>
        <v>0</v>
      </c>
      <c r="T198"/>
      <c r="U198"/>
      <c r="V198"/>
      <c r="W198"/>
      <c r="Z198" s="1">
        <f t="shared" si="23"/>
        <v>0</v>
      </c>
    </row>
    <row r="199" spans="1:26" ht="24.95" customHeight="1" x14ac:dyDescent="0.25">
      <c r="A199"/>
      <c r="B199"/>
      <c r="C199" t="s">
        <v>1230</v>
      </c>
      <c r="D199" s="2" t="s">
        <v>1231</v>
      </c>
      <c r="E199" s="2"/>
      <c r="F199" t="s">
        <v>215</v>
      </c>
      <c r="G199">
        <v>3650</v>
      </c>
      <c r="H199">
        <v>0</v>
      </c>
      <c r="I199">
        <f t="shared" si="18"/>
        <v>0</v>
      </c>
      <c r="J199">
        <f t="shared" si="19"/>
        <v>0</v>
      </c>
      <c r="K199">
        <f t="shared" si="20"/>
        <v>0</v>
      </c>
      <c r="L199">
        <f t="shared" si="21"/>
        <v>0</v>
      </c>
      <c r="M199"/>
      <c r="N199">
        <v>0</v>
      </c>
      <c r="O199"/>
      <c r="P199"/>
      <c r="Q199"/>
      <c r="R199"/>
      <c r="S199">
        <f t="shared" si="22"/>
        <v>0</v>
      </c>
      <c r="T199"/>
      <c r="U199"/>
      <c r="V199"/>
      <c r="W199"/>
      <c r="Z199" s="1">
        <f t="shared" si="23"/>
        <v>0</v>
      </c>
    </row>
    <row r="200" spans="1:26" ht="24.95" customHeight="1" x14ac:dyDescent="0.25">
      <c r="A200"/>
      <c r="B200"/>
      <c r="C200" t="s">
        <v>1232</v>
      </c>
      <c r="D200" s="2" t="s">
        <v>1233</v>
      </c>
      <c r="E200" s="2"/>
      <c r="F200" t="s">
        <v>215</v>
      </c>
      <c r="G200">
        <v>3650</v>
      </c>
      <c r="H200">
        <v>0</v>
      </c>
      <c r="I200">
        <f t="shared" si="18"/>
        <v>0</v>
      </c>
      <c r="J200">
        <f t="shared" si="19"/>
        <v>0</v>
      </c>
      <c r="K200">
        <f t="shared" si="20"/>
        <v>0</v>
      </c>
      <c r="L200">
        <f t="shared" si="21"/>
        <v>0</v>
      </c>
      <c r="M200"/>
      <c r="N200">
        <v>0</v>
      </c>
      <c r="O200"/>
      <c r="P200"/>
      <c r="Q200"/>
      <c r="R200"/>
      <c r="S200">
        <f t="shared" si="22"/>
        <v>0</v>
      </c>
      <c r="T200"/>
      <c r="U200"/>
      <c r="V200"/>
      <c r="W200"/>
      <c r="Z200" s="1">
        <f t="shared" si="23"/>
        <v>0</v>
      </c>
    </row>
    <row r="201" spans="1:26" ht="24.95" customHeight="1" x14ac:dyDescent="0.25">
      <c r="A201"/>
      <c r="B201"/>
      <c r="C201" t="s">
        <v>1234</v>
      </c>
      <c r="D201" s="2" t="s">
        <v>1235</v>
      </c>
      <c r="E201" s="2"/>
      <c r="F201" t="s">
        <v>215</v>
      </c>
      <c r="G201">
        <v>2080</v>
      </c>
      <c r="H201">
        <v>0</v>
      </c>
      <c r="I201">
        <f t="shared" si="18"/>
        <v>0</v>
      </c>
      <c r="J201">
        <f t="shared" si="19"/>
        <v>0</v>
      </c>
      <c r="K201">
        <f t="shared" si="20"/>
        <v>0</v>
      </c>
      <c r="L201">
        <f t="shared" si="21"/>
        <v>0</v>
      </c>
      <c r="M201"/>
      <c r="N201">
        <v>0</v>
      </c>
      <c r="O201"/>
      <c r="P201"/>
      <c r="Q201"/>
      <c r="R201"/>
      <c r="S201">
        <f t="shared" si="22"/>
        <v>0</v>
      </c>
      <c r="T201"/>
      <c r="U201"/>
      <c r="V201"/>
      <c r="W201"/>
      <c r="Z201" s="1">
        <f t="shared" si="23"/>
        <v>0</v>
      </c>
    </row>
    <row r="202" spans="1:26" ht="24.95" customHeight="1" x14ac:dyDescent="0.25">
      <c r="A202"/>
      <c r="B202"/>
      <c r="C202" t="s">
        <v>1236</v>
      </c>
      <c r="D202" s="2" t="s">
        <v>1237</v>
      </c>
      <c r="E202" s="2"/>
      <c r="F202" t="s">
        <v>215</v>
      </c>
      <c r="G202">
        <v>2080</v>
      </c>
      <c r="H202">
        <v>0</v>
      </c>
      <c r="I202">
        <f t="shared" si="18"/>
        <v>0</v>
      </c>
      <c r="J202">
        <f t="shared" si="19"/>
        <v>0</v>
      </c>
      <c r="K202">
        <f t="shared" si="20"/>
        <v>0</v>
      </c>
      <c r="L202">
        <f t="shared" si="21"/>
        <v>0</v>
      </c>
      <c r="M202"/>
      <c r="N202">
        <v>0</v>
      </c>
      <c r="O202"/>
      <c r="P202"/>
      <c r="Q202"/>
      <c r="R202"/>
      <c r="S202">
        <f t="shared" si="22"/>
        <v>0</v>
      </c>
      <c r="T202"/>
      <c r="U202"/>
      <c r="V202"/>
      <c r="W202"/>
      <c r="Z202" s="1">
        <f t="shared" si="23"/>
        <v>0</v>
      </c>
    </row>
    <row r="203" spans="1:26" ht="24.95" customHeight="1" x14ac:dyDescent="0.25">
      <c r="A203"/>
      <c r="B203"/>
      <c r="C203" t="s">
        <v>1238</v>
      </c>
      <c r="D203" s="2" t="s">
        <v>1239</v>
      </c>
      <c r="E203" s="2"/>
      <c r="F203" t="s">
        <v>215</v>
      </c>
      <c r="G203">
        <v>75</v>
      </c>
      <c r="H203">
        <v>0</v>
      </c>
      <c r="I203">
        <f t="shared" si="18"/>
        <v>0</v>
      </c>
      <c r="J203">
        <f t="shared" si="19"/>
        <v>0</v>
      </c>
      <c r="K203">
        <f t="shared" si="20"/>
        <v>0</v>
      </c>
      <c r="L203">
        <f t="shared" si="21"/>
        <v>0</v>
      </c>
      <c r="M203"/>
      <c r="N203">
        <v>0</v>
      </c>
      <c r="O203"/>
      <c r="P203"/>
      <c r="Q203"/>
      <c r="R203"/>
      <c r="S203">
        <f t="shared" si="22"/>
        <v>0</v>
      </c>
      <c r="T203"/>
      <c r="U203"/>
      <c r="V203"/>
      <c r="W203"/>
      <c r="Z203" s="1">
        <f t="shared" si="23"/>
        <v>0</v>
      </c>
    </row>
    <row r="204" spans="1:26" ht="24.95" customHeight="1" x14ac:dyDescent="0.25">
      <c r="A204"/>
      <c r="B204"/>
      <c r="C204" t="s">
        <v>1240</v>
      </c>
      <c r="D204" s="2" t="s">
        <v>1241</v>
      </c>
      <c r="E204" s="2"/>
      <c r="F204" t="s">
        <v>215</v>
      </c>
      <c r="G204">
        <v>75</v>
      </c>
      <c r="H204">
        <v>0</v>
      </c>
      <c r="I204">
        <f t="shared" si="18"/>
        <v>0</v>
      </c>
      <c r="J204">
        <f t="shared" si="19"/>
        <v>0</v>
      </c>
      <c r="K204">
        <f t="shared" si="20"/>
        <v>0</v>
      </c>
      <c r="L204">
        <f t="shared" si="21"/>
        <v>0</v>
      </c>
      <c r="M204"/>
      <c r="N204">
        <v>0</v>
      </c>
      <c r="O204"/>
      <c r="P204"/>
      <c r="Q204"/>
      <c r="R204"/>
      <c r="S204">
        <f t="shared" si="22"/>
        <v>0</v>
      </c>
      <c r="T204"/>
      <c r="U204"/>
      <c r="V204"/>
      <c r="W204"/>
      <c r="Z204" s="1">
        <f t="shared" si="23"/>
        <v>0</v>
      </c>
    </row>
    <row r="205" spans="1:26" ht="24.95" customHeight="1" x14ac:dyDescent="0.25">
      <c r="A205"/>
      <c r="B205"/>
      <c r="C205" t="s">
        <v>1242</v>
      </c>
      <c r="D205" s="2" t="s">
        <v>1243</v>
      </c>
      <c r="E205" s="2"/>
      <c r="F205" t="s">
        <v>215</v>
      </c>
      <c r="G205">
        <v>82</v>
      </c>
      <c r="H205">
        <v>0</v>
      </c>
      <c r="I205">
        <f t="shared" si="18"/>
        <v>0</v>
      </c>
      <c r="J205">
        <f t="shared" si="19"/>
        <v>0</v>
      </c>
      <c r="K205">
        <f t="shared" si="20"/>
        <v>0</v>
      </c>
      <c r="L205">
        <f t="shared" si="21"/>
        <v>0</v>
      </c>
      <c r="M205"/>
      <c r="N205">
        <v>0</v>
      </c>
      <c r="O205"/>
      <c r="P205"/>
      <c r="Q205"/>
      <c r="R205"/>
      <c r="S205">
        <f t="shared" si="22"/>
        <v>0</v>
      </c>
      <c r="T205"/>
      <c r="U205"/>
      <c r="V205"/>
      <c r="W205"/>
      <c r="Z205" s="1">
        <f t="shared" si="23"/>
        <v>0</v>
      </c>
    </row>
    <row r="206" spans="1:26" ht="24.95" customHeight="1" x14ac:dyDescent="0.25">
      <c r="A206"/>
      <c r="B206"/>
      <c r="C206" t="s">
        <v>1244</v>
      </c>
      <c r="D206" s="2" t="s">
        <v>1245</v>
      </c>
      <c r="E206" s="2"/>
      <c r="F206" t="s">
        <v>215</v>
      </c>
      <c r="G206">
        <v>82</v>
      </c>
      <c r="H206">
        <v>0</v>
      </c>
      <c r="I206">
        <f t="shared" si="18"/>
        <v>0</v>
      </c>
      <c r="J206">
        <f t="shared" si="19"/>
        <v>0</v>
      </c>
      <c r="K206">
        <f t="shared" si="20"/>
        <v>0</v>
      </c>
      <c r="L206">
        <f t="shared" si="21"/>
        <v>0</v>
      </c>
      <c r="M206"/>
      <c r="N206">
        <v>0</v>
      </c>
      <c r="O206"/>
      <c r="P206"/>
      <c r="Q206"/>
      <c r="R206"/>
      <c r="S206">
        <f t="shared" si="22"/>
        <v>0</v>
      </c>
      <c r="T206"/>
      <c r="U206"/>
      <c r="V206"/>
      <c r="W206"/>
      <c r="Z206" s="1">
        <f t="shared" si="23"/>
        <v>0</v>
      </c>
    </row>
    <row r="207" spans="1:26" ht="24.95" customHeight="1" x14ac:dyDescent="0.25">
      <c r="A207"/>
      <c r="B207"/>
      <c r="C207" t="s">
        <v>1246</v>
      </c>
      <c r="D207" s="2" t="s">
        <v>1247</v>
      </c>
      <c r="E207" s="2"/>
      <c r="F207" t="s">
        <v>215</v>
      </c>
      <c r="G207">
        <v>21</v>
      </c>
      <c r="H207">
        <v>0</v>
      </c>
      <c r="I207">
        <f t="shared" si="18"/>
        <v>0</v>
      </c>
      <c r="J207">
        <f t="shared" si="19"/>
        <v>0</v>
      </c>
      <c r="K207">
        <f t="shared" si="20"/>
        <v>0</v>
      </c>
      <c r="L207">
        <f t="shared" si="21"/>
        <v>0</v>
      </c>
      <c r="M207"/>
      <c r="N207">
        <v>0</v>
      </c>
      <c r="O207"/>
      <c r="P207"/>
      <c r="Q207"/>
      <c r="R207"/>
      <c r="S207">
        <f t="shared" si="22"/>
        <v>0</v>
      </c>
      <c r="T207"/>
      <c r="U207"/>
      <c r="V207"/>
      <c r="W207"/>
      <c r="Z207" s="1">
        <f t="shared" si="23"/>
        <v>0</v>
      </c>
    </row>
    <row r="208" spans="1:26" ht="24.95" customHeight="1" x14ac:dyDescent="0.25">
      <c r="A208"/>
      <c r="B208"/>
      <c r="C208" t="s">
        <v>1248</v>
      </c>
      <c r="D208" s="2" t="s">
        <v>1249</v>
      </c>
      <c r="E208" s="2"/>
      <c r="F208" t="s">
        <v>215</v>
      </c>
      <c r="G208">
        <v>21</v>
      </c>
      <c r="H208">
        <v>0</v>
      </c>
      <c r="I208">
        <f t="shared" ref="I208:I239" si="24">ROUND(G208*(H208),2)</f>
        <v>0</v>
      </c>
      <c r="J208">
        <f t="shared" ref="J208:J239" si="25">ROUND(G208*(N208),2)</f>
        <v>0</v>
      </c>
      <c r="K208">
        <f t="shared" ref="K208:K239" si="26">ROUND(G208*(O208),2)</f>
        <v>0</v>
      </c>
      <c r="L208">
        <f t="shared" ref="L208:L239" si="27">ROUND(G208*(H208),2)</f>
        <v>0</v>
      </c>
      <c r="M208"/>
      <c r="N208">
        <v>0</v>
      </c>
      <c r="O208"/>
      <c r="P208"/>
      <c r="Q208"/>
      <c r="R208"/>
      <c r="S208">
        <f t="shared" ref="S208:S239" si="28">ROUND(G208*(P208),3)</f>
        <v>0</v>
      </c>
      <c r="T208"/>
      <c r="U208"/>
      <c r="V208"/>
      <c r="W208"/>
      <c r="Z208" s="1">
        <f t="shared" ref="Z208:Z239" si="29">0.058844*POWER(I208,0.952797)</f>
        <v>0</v>
      </c>
    </row>
    <row r="209" spans="1:26" ht="24.95" customHeight="1" x14ac:dyDescent="0.25">
      <c r="A209"/>
      <c r="B209"/>
      <c r="C209" t="s">
        <v>1250</v>
      </c>
      <c r="D209" s="2" t="s">
        <v>1251</v>
      </c>
      <c r="E209" s="2"/>
      <c r="F209" t="s">
        <v>215</v>
      </c>
      <c r="G209">
        <v>25</v>
      </c>
      <c r="H209">
        <v>0</v>
      </c>
      <c r="I209">
        <f t="shared" si="24"/>
        <v>0</v>
      </c>
      <c r="J209">
        <f t="shared" si="25"/>
        <v>0</v>
      </c>
      <c r="K209">
        <f t="shared" si="26"/>
        <v>0</v>
      </c>
      <c r="L209">
        <f t="shared" si="27"/>
        <v>0</v>
      </c>
      <c r="M209"/>
      <c r="N209">
        <v>0</v>
      </c>
      <c r="O209"/>
      <c r="P209"/>
      <c r="Q209"/>
      <c r="R209"/>
      <c r="S209">
        <f t="shared" si="28"/>
        <v>0</v>
      </c>
      <c r="T209"/>
      <c r="U209"/>
      <c r="V209"/>
      <c r="W209"/>
      <c r="Z209" s="1">
        <f t="shared" si="29"/>
        <v>0</v>
      </c>
    </row>
    <row r="210" spans="1:26" ht="24.95" customHeight="1" x14ac:dyDescent="0.25">
      <c r="A210"/>
      <c r="B210"/>
      <c r="C210" t="s">
        <v>1252</v>
      </c>
      <c r="D210" s="2" t="s">
        <v>1253</v>
      </c>
      <c r="E210" s="2"/>
      <c r="F210" t="s">
        <v>215</v>
      </c>
      <c r="G210">
        <v>25</v>
      </c>
      <c r="H210">
        <v>0</v>
      </c>
      <c r="I210">
        <f t="shared" si="24"/>
        <v>0</v>
      </c>
      <c r="J210">
        <f t="shared" si="25"/>
        <v>0</v>
      </c>
      <c r="K210">
        <f t="shared" si="26"/>
        <v>0</v>
      </c>
      <c r="L210">
        <f t="shared" si="27"/>
        <v>0</v>
      </c>
      <c r="M210"/>
      <c r="N210">
        <v>0</v>
      </c>
      <c r="O210"/>
      <c r="P210"/>
      <c r="Q210"/>
      <c r="R210"/>
      <c r="S210">
        <f t="shared" si="28"/>
        <v>0</v>
      </c>
      <c r="T210"/>
      <c r="U210"/>
      <c r="V210"/>
      <c r="W210"/>
      <c r="Z210" s="1">
        <f t="shared" si="29"/>
        <v>0</v>
      </c>
    </row>
    <row r="211" spans="1:26" ht="24.95" customHeight="1" x14ac:dyDescent="0.25">
      <c r="A211"/>
      <c r="B211"/>
      <c r="C211" t="s">
        <v>1254</v>
      </c>
      <c r="D211" s="2" t="s">
        <v>1255</v>
      </c>
      <c r="E211" s="2"/>
      <c r="F211" t="s">
        <v>215</v>
      </c>
      <c r="G211">
        <v>2560</v>
      </c>
      <c r="H211">
        <v>0</v>
      </c>
      <c r="I211">
        <f t="shared" si="24"/>
        <v>0</v>
      </c>
      <c r="J211">
        <f t="shared" si="25"/>
        <v>0</v>
      </c>
      <c r="K211">
        <f t="shared" si="26"/>
        <v>0</v>
      </c>
      <c r="L211">
        <f t="shared" si="27"/>
        <v>0</v>
      </c>
      <c r="M211"/>
      <c r="N211">
        <v>0</v>
      </c>
      <c r="O211"/>
      <c r="P211"/>
      <c r="Q211"/>
      <c r="R211"/>
      <c r="S211">
        <f t="shared" si="28"/>
        <v>0</v>
      </c>
      <c r="T211"/>
      <c r="U211"/>
      <c r="V211"/>
      <c r="W211"/>
      <c r="Z211" s="1">
        <f t="shared" si="29"/>
        <v>0</v>
      </c>
    </row>
    <row r="212" spans="1:26" ht="24.95" customHeight="1" x14ac:dyDescent="0.25">
      <c r="A212"/>
      <c r="B212"/>
      <c r="C212" t="s">
        <v>1256</v>
      </c>
      <c r="D212" s="2" t="s">
        <v>1257</v>
      </c>
      <c r="E212" s="2"/>
      <c r="F212" t="s">
        <v>215</v>
      </c>
      <c r="G212">
        <v>2560</v>
      </c>
      <c r="H212">
        <v>0</v>
      </c>
      <c r="I212">
        <f t="shared" si="24"/>
        <v>0</v>
      </c>
      <c r="J212">
        <f t="shared" si="25"/>
        <v>0</v>
      </c>
      <c r="K212">
        <f t="shared" si="26"/>
        <v>0</v>
      </c>
      <c r="L212">
        <f t="shared" si="27"/>
        <v>0</v>
      </c>
      <c r="M212"/>
      <c r="N212">
        <v>0</v>
      </c>
      <c r="O212"/>
      <c r="P212"/>
      <c r="Q212"/>
      <c r="R212"/>
      <c r="S212">
        <f t="shared" si="28"/>
        <v>0</v>
      </c>
      <c r="T212"/>
      <c r="U212"/>
      <c r="V212"/>
      <c r="W212"/>
      <c r="Z212" s="1">
        <f t="shared" si="29"/>
        <v>0</v>
      </c>
    </row>
    <row r="213" spans="1:26" ht="24.95" customHeight="1" x14ac:dyDescent="0.25">
      <c r="A213"/>
      <c r="B213"/>
      <c r="C213" t="s">
        <v>1258</v>
      </c>
      <c r="D213" s="2" t="s">
        <v>1259</v>
      </c>
      <c r="E213" s="2"/>
      <c r="F213" t="s">
        <v>215</v>
      </c>
      <c r="G213">
        <v>650</v>
      </c>
      <c r="H213">
        <v>0</v>
      </c>
      <c r="I213">
        <f t="shared" si="24"/>
        <v>0</v>
      </c>
      <c r="J213">
        <f t="shared" si="25"/>
        <v>0</v>
      </c>
      <c r="K213">
        <f t="shared" si="26"/>
        <v>0</v>
      </c>
      <c r="L213">
        <f t="shared" si="27"/>
        <v>0</v>
      </c>
      <c r="M213"/>
      <c r="N213">
        <v>0</v>
      </c>
      <c r="O213"/>
      <c r="P213"/>
      <c r="Q213"/>
      <c r="R213"/>
      <c r="S213">
        <f t="shared" si="28"/>
        <v>0</v>
      </c>
      <c r="T213"/>
      <c r="U213"/>
      <c r="V213"/>
      <c r="W213"/>
      <c r="Z213" s="1">
        <f t="shared" si="29"/>
        <v>0</v>
      </c>
    </row>
    <row r="214" spans="1:26" ht="24.95" customHeight="1" x14ac:dyDescent="0.25">
      <c r="A214"/>
      <c r="B214"/>
      <c r="C214" t="s">
        <v>1260</v>
      </c>
      <c r="D214" s="2" t="s">
        <v>1259</v>
      </c>
      <c r="E214" s="2"/>
      <c r="F214" t="s">
        <v>215</v>
      </c>
      <c r="G214">
        <v>650</v>
      </c>
      <c r="H214">
        <v>0</v>
      </c>
      <c r="I214">
        <f t="shared" si="24"/>
        <v>0</v>
      </c>
      <c r="J214">
        <f t="shared" si="25"/>
        <v>0</v>
      </c>
      <c r="K214">
        <f t="shared" si="26"/>
        <v>0</v>
      </c>
      <c r="L214">
        <f t="shared" si="27"/>
        <v>0</v>
      </c>
      <c r="M214"/>
      <c r="N214">
        <v>0</v>
      </c>
      <c r="O214"/>
      <c r="P214"/>
      <c r="Q214"/>
      <c r="R214"/>
      <c r="S214">
        <f t="shared" si="28"/>
        <v>0</v>
      </c>
      <c r="T214"/>
      <c r="U214"/>
      <c r="V214"/>
      <c r="W214"/>
      <c r="Z214" s="1">
        <f t="shared" si="29"/>
        <v>0</v>
      </c>
    </row>
    <row r="215" spans="1:26" ht="24.95" customHeight="1" x14ac:dyDescent="0.25">
      <c r="A215"/>
      <c r="B215"/>
      <c r="C215" t="s">
        <v>1261</v>
      </c>
      <c r="D215" s="2" t="s">
        <v>1262</v>
      </c>
      <c r="E215" s="2"/>
      <c r="F215" t="s">
        <v>215</v>
      </c>
      <c r="G215">
        <v>502</v>
      </c>
      <c r="H215">
        <v>0</v>
      </c>
      <c r="I215">
        <f t="shared" si="24"/>
        <v>0</v>
      </c>
      <c r="J215">
        <f t="shared" si="25"/>
        <v>0</v>
      </c>
      <c r="K215">
        <f t="shared" si="26"/>
        <v>0</v>
      </c>
      <c r="L215">
        <f t="shared" si="27"/>
        <v>0</v>
      </c>
      <c r="M215"/>
      <c r="N215">
        <v>0</v>
      </c>
      <c r="O215"/>
      <c r="P215"/>
      <c r="Q215"/>
      <c r="R215"/>
      <c r="S215">
        <f t="shared" si="28"/>
        <v>0</v>
      </c>
      <c r="T215"/>
      <c r="U215"/>
      <c r="V215"/>
      <c r="W215"/>
      <c r="Z215" s="1">
        <f t="shared" si="29"/>
        <v>0</v>
      </c>
    </row>
    <row r="216" spans="1:26" ht="24.95" customHeight="1" x14ac:dyDescent="0.25">
      <c r="A216"/>
      <c r="B216"/>
      <c r="C216" t="s">
        <v>1263</v>
      </c>
      <c r="D216" s="2" t="s">
        <v>1262</v>
      </c>
      <c r="E216" s="2"/>
      <c r="F216" t="s">
        <v>215</v>
      </c>
      <c r="G216">
        <v>502</v>
      </c>
      <c r="H216">
        <v>0</v>
      </c>
      <c r="I216">
        <f t="shared" si="24"/>
        <v>0</v>
      </c>
      <c r="J216">
        <f t="shared" si="25"/>
        <v>0</v>
      </c>
      <c r="K216">
        <f t="shared" si="26"/>
        <v>0</v>
      </c>
      <c r="L216">
        <f t="shared" si="27"/>
        <v>0</v>
      </c>
      <c r="M216"/>
      <c r="N216">
        <v>0</v>
      </c>
      <c r="O216"/>
      <c r="P216"/>
      <c r="Q216"/>
      <c r="R216"/>
      <c r="S216">
        <f t="shared" si="28"/>
        <v>0</v>
      </c>
      <c r="T216"/>
      <c r="U216"/>
      <c r="V216"/>
      <c r="W216"/>
      <c r="Z216" s="1">
        <f t="shared" si="29"/>
        <v>0</v>
      </c>
    </row>
    <row r="217" spans="1:26" ht="24.95" customHeight="1" x14ac:dyDescent="0.25">
      <c r="A217"/>
      <c r="B217"/>
      <c r="C217" t="s">
        <v>1264</v>
      </c>
      <c r="D217" s="2" t="s">
        <v>1265</v>
      </c>
      <c r="E217" s="2"/>
      <c r="F217" t="s">
        <v>215</v>
      </c>
      <c r="G217">
        <v>850</v>
      </c>
      <c r="H217">
        <v>0</v>
      </c>
      <c r="I217">
        <f t="shared" si="24"/>
        <v>0</v>
      </c>
      <c r="J217">
        <f t="shared" si="25"/>
        <v>0</v>
      </c>
      <c r="K217">
        <f t="shared" si="26"/>
        <v>0</v>
      </c>
      <c r="L217">
        <f t="shared" si="27"/>
        <v>0</v>
      </c>
      <c r="M217"/>
      <c r="N217">
        <v>0</v>
      </c>
      <c r="O217"/>
      <c r="P217"/>
      <c r="Q217"/>
      <c r="R217"/>
      <c r="S217">
        <f t="shared" si="28"/>
        <v>0</v>
      </c>
      <c r="T217"/>
      <c r="U217"/>
      <c r="V217"/>
      <c r="W217"/>
      <c r="Z217" s="1">
        <f t="shared" si="29"/>
        <v>0</v>
      </c>
    </row>
    <row r="218" spans="1:26" ht="24.95" customHeight="1" x14ac:dyDescent="0.25">
      <c r="A218"/>
      <c r="B218"/>
      <c r="C218" t="s">
        <v>1266</v>
      </c>
      <c r="D218" s="2" t="s">
        <v>1265</v>
      </c>
      <c r="E218" s="2"/>
      <c r="F218" t="s">
        <v>215</v>
      </c>
      <c r="G218">
        <v>850</v>
      </c>
      <c r="H218">
        <v>0</v>
      </c>
      <c r="I218">
        <f t="shared" si="24"/>
        <v>0</v>
      </c>
      <c r="J218">
        <f t="shared" si="25"/>
        <v>0</v>
      </c>
      <c r="K218">
        <f t="shared" si="26"/>
        <v>0</v>
      </c>
      <c r="L218">
        <f t="shared" si="27"/>
        <v>0</v>
      </c>
      <c r="M218"/>
      <c r="N218">
        <v>0</v>
      </c>
      <c r="O218"/>
      <c r="P218"/>
      <c r="Q218"/>
      <c r="R218"/>
      <c r="S218">
        <f t="shared" si="28"/>
        <v>0</v>
      </c>
      <c r="T218"/>
      <c r="U218"/>
      <c r="V218"/>
      <c r="W218"/>
      <c r="Z218" s="1">
        <f t="shared" si="29"/>
        <v>0</v>
      </c>
    </row>
    <row r="219" spans="1:26" ht="24.95" customHeight="1" x14ac:dyDescent="0.25">
      <c r="A219"/>
      <c r="B219"/>
      <c r="C219" t="s">
        <v>1267</v>
      </c>
      <c r="D219" s="2" t="s">
        <v>1268</v>
      </c>
      <c r="E219" s="2"/>
      <c r="F219" t="s">
        <v>215</v>
      </c>
      <c r="G219">
        <v>660</v>
      </c>
      <c r="H219">
        <v>0</v>
      </c>
      <c r="I219">
        <f t="shared" si="24"/>
        <v>0</v>
      </c>
      <c r="J219">
        <f t="shared" si="25"/>
        <v>0</v>
      </c>
      <c r="K219">
        <f t="shared" si="26"/>
        <v>0</v>
      </c>
      <c r="L219">
        <f t="shared" si="27"/>
        <v>0</v>
      </c>
      <c r="M219"/>
      <c r="N219">
        <v>0</v>
      </c>
      <c r="O219"/>
      <c r="P219"/>
      <c r="Q219"/>
      <c r="R219"/>
      <c r="S219">
        <f t="shared" si="28"/>
        <v>0</v>
      </c>
      <c r="T219"/>
      <c r="U219"/>
      <c r="V219"/>
      <c r="W219"/>
      <c r="Z219" s="1">
        <f t="shared" si="29"/>
        <v>0</v>
      </c>
    </row>
    <row r="220" spans="1:26" ht="24.95" customHeight="1" x14ac:dyDescent="0.25">
      <c r="A220"/>
      <c r="B220"/>
      <c r="C220" t="s">
        <v>1269</v>
      </c>
      <c r="D220" s="2" t="s">
        <v>1268</v>
      </c>
      <c r="E220" s="2"/>
      <c r="F220" t="s">
        <v>215</v>
      </c>
      <c r="G220">
        <v>660</v>
      </c>
      <c r="H220">
        <v>0</v>
      </c>
      <c r="I220">
        <f t="shared" si="24"/>
        <v>0</v>
      </c>
      <c r="J220">
        <f t="shared" si="25"/>
        <v>0</v>
      </c>
      <c r="K220">
        <f t="shared" si="26"/>
        <v>0</v>
      </c>
      <c r="L220">
        <f t="shared" si="27"/>
        <v>0</v>
      </c>
      <c r="M220"/>
      <c r="N220">
        <v>0</v>
      </c>
      <c r="O220"/>
      <c r="P220"/>
      <c r="Q220"/>
      <c r="R220"/>
      <c r="S220">
        <f t="shared" si="28"/>
        <v>0</v>
      </c>
      <c r="T220"/>
      <c r="U220"/>
      <c r="V220"/>
      <c r="W220"/>
      <c r="Z220" s="1">
        <f t="shared" si="29"/>
        <v>0</v>
      </c>
    </row>
    <row r="221" spans="1:26" ht="24.95" customHeight="1" x14ac:dyDescent="0.25">
      <c r="A221"/>
      <c r="B221"/>
      <c r="C221" t="s">
        <v>1270</v>
      </c>
      <c r="D221" s="2" t="s">
        <v>1271</v>
      </c>
      <c r="E221" s="2"/>
      <c r="F221" t="s">
        <v>215</v>
      </c>
      <c r="G221">
        <v>210</v>
      </c>
      <c r="H221">
        <v>0</v>
      </c>
      <c r="I221">
        <f t="shared" si="24"/>
        <v>0</v>
      </c>
      <c r="J221">
        <f t="shared" si="25"/>
        <v>0</v>
      </c>
      <c r="K221">
        <f t="shared" si="26"/>
        <v>0</v>
      </c>
      <c r="L221">
        <f t="shared" si="27"/>
        <v>0</v>
      </c>
      <c r="M221"/>
      <c r="N221">
        <v>0</v>
      </c>
      <c r="O221"/>
      <c r="P221"/>
      <c r="Q221"/>
      <c r="R221"/>
      <c r="S221">
        <f t="shared" si="28"/>
        <v>0</v>
      </c>
      <c r="T221"/>
      <c r="U221"/>
      <c r="V221"/>
      <c r="W221"/>
      <c r="Z221" s="1">
        <f t="shared" si="29"/>
        <v>0</v>
      </c>
    </row>
    <row r="222" spans="1:26" ht="24.95" customHeight="1" x14ac:dyDescent="0.25">
      <c r="A222"/>
      <c r="B222"/>
      <c r="C222" t="s">
        <v>1272</v>
      </c>
      <c r="D222" s="2" t="s">
        <v>1271</v>
      </c>
      <c r="E222" s="2"/>
      <c r="F222" t="s">
        <v>215</v>
      </c>
      <c r="G222">
        <v>210</v>
      </c>
      <c r="H222">
        <v>0</v>
      </c>
      <c r="I222">
        <f t="shared" si="24"/>
        <v>0</v>
      </c>
      <c r="J222">
        <f t="shared" si="25"/>
        <v>0</v>
      </c>
      <c r="K222">
        <f t="shared" si="26"/>
        <v>0</v>
      </c>
      <c r="L222">
        <f t="shared" si="27"/>
        <v>0</v>
      </c>
      <c r="M222"/>
      <c r="N222">
        <v>0</v>
      </c>
      <c r="O222"/>
      <c r="P222"/>
      <c r="Q222"/>
      <c r="R222"/>
      <c r="S222">
        <f t="shared" si="28"/>
        <v>0</v>
      </c>
      <c r="T222"/>
      <c r="U222"/>
      <c r="V222"/>
      <c r="W222"/>
      <c r="Z222" s="1">
        <f t="shared" si="29"/>
        <v>0</v>
      </c>
    </row>
    <row r="223" spans="1:26" ht="24.95" customHeight="1" x14ac:dyDescent="0.25">
      <c r="A223"/>
      <c r="B223"/>
      <c r="C223" t="s">
        <v>1273</v>
      </c>
      <c r="D223" s="2" t="s">
        <v>1274</v>
      </c>
      <c r="E223" s="2"/>
      <c r="F223" t="s">
        <v>218</v>
      </c>
      <c r="G223">
        <v>1200</v>
      </c>
      <c r="H223">
        <v>0</v>
      </c>
      <c r="I223">
        <f t="shared" si="24"/>
        <v>0</v>
      </c>
      <c r="J223">
        <f t="shared" si="25"/>
        <v>0</v>
      </c>
      <c r="K223">
        <f t="shared" si="26"/>
        <v>0</v>
      </c>
      <c r="L223">
        <f t="shared" si="27"/>
        <v>0</v>
      </c>
      <c r="M223"/>
      <c r="N223">
        <v>0</v>
      </c>
      <c r="O223"/>
      <c r="P223"/>
      <c r="Q223"/>
      <c r="R223"/>
      <c r="S223">
        <f t="shared" si="28"/>
        <v>0</v>
      </c>
      <c r="T223"/>
      <c r="U223"/>
      <c r="V223"/>
      <c r="W223"/>
      <c r="Z223" s="1">
        <f t="shared" si="29"/>
        <v>0</v>
      </c>
    </row>
    <row r="224" spans="1:26" ht="24.95" customHeight="1" x14ac:dyDescent="0.25">
      <c r="A224"/>
      <c r="B224"/>
      <c r="C224" t="s">
        <v>1275</v>
      </c>
      <c r="D224" s="2" t="s">
        <v>1276</v>
      </c>
      <c r="E224" s="2"/>
      <c r="F224" t="s">
        <v>218</v>
      </c>
      <c r="G224">
        <v>7</v>
      </c>
      <c r="H224">
        <v>0</v>
      </c>
      <c r="I224">
        <f t="shared" si="24"/>
        <v>0</v>
      </c>
      <c r="J224">
        <f t="shared" si="25"/>
        <v>0</v>
      </c>
      <c r="K224">
        <f t="shared" si="26"/>
        <v>0</v>
      </c>
      <c r="L224">
        <f t="shared" si="27"/>
        <v>0</v>
      </c>
      <c r="M224"/>
      <c r="N224">
        <v>0</v>
      </c>
      <c r="O224"/>
      <c r="P224"/>
      <c r="Q224"/>
      <c r="R224"/>
      <c r="S224">
        <f t="shared" si="28"/>
        <v>0</v>
      </c>
      <c r="T224"/>
      <c r="U224"/>
      <c r="V224"/>
      <c r="W224"/>
      <c r="Z224" s="1">
        <f t="shared" si="29"/>
        <v>0</v>
      </c>
    </row>
    <row r="225" spans="1:26" ht="24.95" customHeight="1" x14ac:dyDescent="0.25">
      <c r="A225"/>
      <c r="B225"/>
      <c r="C225" t="s">
        <v>1277</v>
      </c>
      <c r="D225" s="2" t="s">
        <v>1278</v>
      </c>
      <c r="E225" s="2"/>
      <c r="F225" t="s">
        <v>218</v>
      </c>
      <c r="G225">
        <v>7</v>
      </c>
      <c r="H225">
        <v>0</v>
      </c>
      <c r="I225">
        <f t="shared" si="24"/>
        <v>0</v>
      </c>
      <c r="J225">
        <f t="shared" si="25"/>
        <v>0</v>
      </c>
      <c r="K225">
        <f t="shared" si="26"/>
        <v>0</v>
      </c>
      <c r="L225">
        <f t="shared" si="27"/>
        <v>0</v>
      </c>
      <c r="M225"/>
      <c r="N225">
        <v>0</v>
      </c>
      <c r="O225"/>
      <c r="P225"/>
      <c r="Q225"/>
      <c r="R225"/>
      <c r="S225">
        <f t="shared" si="28"/>
        <v>0</v>
      </c>
      <c r="T225"/>
      <c r="U225"/>
      <c r="V225"/>
      <c r="W225"/>
      <c r="Z225" s="1">
        <f t="shared" si="29"/>
        <v>0</v>
      </c>
    </row>
    <row r="226" spans="1:26" ht="24.95" customHeight="1" x14ac:dyDescent="0.25">
      <c r="A226"/>
      <c r="B226"/>
      <c r="C226" t="s">
        <v>1279</v>
      </c>
      <c r="D226" s="2" t="s">
        <v>1280</v>
      </c>
      <c r="E226" s="2"/>
      <c r="F226" t="s">
        <v>218</v>
      </c>
      <c r="G226">
        <v>7</v>
      </c>
      <c r="H226">
        <v>0</v>
      </c>
      <c r="I226">
        <f t="shared" si="24"/>
        <v>0</v>
      </c>
      <c r="J226">
        <f t="shared" si="25"/>
        <v>0</v>
      </c>
      <c r="K226">
        <f t="shared" si="26"/>
        <v>0</v>
      </c>
      <c r="L226">
        <f t="shared" si="27"/>
        <v>0</v>
      </c>
      <c r="M226"/>
      <c r="N226">
        <v>0</v>
      </c>
      <c r="O226"/>
      <c r="P226"/>
      <c r="Q226"/>
      <c r="R226"/>
      <c r="S226">
        <f t="shared" si="28"/>
        <v>0</v>
      </c>
      <c r="T226"/>
      <c r="U226"/>
      <c r="V226"/>
      <c r="W226"/>
      <c r="Z226" s="1">
        <f t="shared" si="29"/>
        <v>0</v>
      </c>
    </row>
    <row r="227" spans="1:26" ht="24.95" customHeight="1" x14ac:dyDescent="0.25">
      <c r="A227"/>
      <c r="B227"/>
      <c r="C227" t="s">
        <v>1281</v>
      </c>
      <c r="D227" s="2" t="s">
        <v>1282</v>
      </c>
      <c r="E227" s="2"/>
      <c r="F227" t="s">
        <v>218</v>
      </c>
      <c r="G227">
        <v>1</v>
      </c>
      <c r="H227">
        <v>0</v>
      </c>
      <c r="I227">
        <f t="shared" si="24"/>
        <v>0</v>
      </c>
      <c r="J227">
        <f t="shared" si="25"/>
        <v>0</v>
      </c>
      <c r="K227">
        <f t="shared" si="26"/>
        <v>0</v>
      </c>
      <c r="L227">
        <f t="shared" si="27"/>
        <v>0</v>
      </c>
      <c r="M227"/>
      <c r="N227">
        <v>0</v>
      </c>
      <c r="O227"/>
      <c r="P227"/>
      <c r="Q227"/>
      <c r="R227"/>
      <c r="S227">
        <f t="shared" si="28"/>
        <v>0</v>
      </c>
      <c r="T227"/>
      <c r="U227"/>
      <c r="V227"/>
      <c r="W227"/>
      <c r="Z227" s="1">
        <f t="shared" si="29"/>
        <v>0</v>
      </c>
    </row>
    <row r="228" spans="1:26" ht="24.95" customHeight="1" x14ac:dyDescent="0.25">
      <c r="A228"/>
      <c r="B228"/>
      <c r="C228" t="s">
        <v>1283</v>
      </c>
      <c r="D228" s="2" t="s">
        <v>1282</v>
      </c>
      <c r="E228" s="2"/>
      <c r="F228" t="s">
        <v>218</v>
      </c>
      <c r="G228">
        <v>1</v>
      </c>
      <c r="H228">
        <v>0</v>
      </c>
      <c r="I228">
        <f t="shared" si="24"/>
        <v>0</v>
      </c>
      <c r="J228">
        <f t="shared" si="25"/>
        <v>0</v>
      </c>
      <c r="K228">
        <f t="shared" si="26"/>
        <v>0</v>
      </c>
      <c r="L228">
        <f t="shared" si="27"/>
        <v>0</v>
      </c>
      <c r="M228"/>
      <c r="N228">
        <v>0</v>
      </c>
      <c r="O228"/>
      <c r="P228"/>
      <c r="Q228"/>
      <c r="R228"/>
      <c r="S228">
        <f t="shared" si="28"/>
        <v>0</v>
      </c>
      <c r="T228"/>
      <c r="U228"/>
      <c r="V228"/>
      <c r="W228"/>
      <c r="Z228" s="1">
        <f t="shared" si="29"/>
        <v>0</v>
      </c>
    </row>
    <row r="229" spans="1:26" ht="24.95" customHeight="1" x14ac:dyDescent="0.25">
      <c r="A229"/>
      <c r="B229"/>
      <c r="C229" t="s">
        <v>1284</v>
      </c>
      <c r="D229" s="2" t="s">
        <v>1285</v>
      </c>
      <c r="E229" s="2"/>
      <c r="F229" t="s">
        <v>218</v>
      </c>
      <c r="G229">
        <v>1</v>
      </c>
      <c r="H229">
        <v>0</v>
      </c>
      <c r="I229">
        <f t="shared" si="24"/>
        <v>0</v>
      </c>
      <c r="J229">
        <f t="shared" si="25"/>
        <v>0</v>
      </c>
      <c r="K229">
        <f t="shared" si="26"/>
        <v>0</v>
      </c>
      <c r="L229">
        <f t="shared" si="27"/>
        <v>0</v>
      </c>
      <c r="M229"/>
      <c r="N229">
        <v>0</v>
      </c>
      <c r="O229"/>
      <c r="P229"/>
      <c r="Q229"/>
      <c r="R229"/>
      <c r="S229">
        <f t="shared" si="28"/>
        <v>0</v>
      </c>
      <c r="T229"/>
      <c r="U229"/>
      <c r="V229"/>
      <c r="W229"/>
      <c r="Z229" s="1">
        <f t="shared" si="29"/>
        <v>0</v>
      </c>
    </row>
    <row r="230" spans="1:26" ht="24.95" customHeight="1" x14ac:dyDescent="0.25">
      <c r="A230"/>
      <c r="B230"/>
      <c r="C230" t="s">
        <v>1286</v>
      </c>
      <c r="D230" s="2" t="s">
        <v>1285</v>
      </c>
      <c r="E230" s="2"/>
      <c r="F230" t="s">
        <v>218</v>
      </c>
      <c r="G230">
        <v>1</v>
      </c>
      <c r="H230">
        <v>0</v>
      </c>
      <c r="I230">
        <f t="shared" si="24"/>
        <v>0</v>
      </c>
      <c r="J230">
        <f t="shared" si="25"/>
        <v>0</v>
      </c>
      <c r="K230">
        <f t="shared" si="26"/>
        <v>0</v>
      </c>
      <c r="L230">
        <f t="shared" si="27"/>
        <v>0</v>
      </c>
      <c r="M230"/>
      <c r="N230">
        <v>0</v>
      </c>
      <c r="O230"/>
      <c r="P230"/>
      <c r="Q230"/>
      <c r="R230"/>
      <c r="S230">
        <f t="shared" si="28"/>
        <v>0</v>
      </c>
      <c r="T230"/>
      <c r="U230"/>
      <c r="V230"/>
      <c r="W230"/>
      <c r="Z230" s="1">
        <f t="shared" si="29"/>
        <v>0</v>
      </c>
    </row>
    <row r="231" spans="1:26" ht="24.95" customHeight="1" x14ac:dyDescent="0.25">
      <c r="A231"/>
      <c r="B231"/>
      <c r="C231" t="s">
        <v>1287</v>
      </c>
      <c r="D231" s="2" t="s">
        <v>1288</v>
      </c>
      <c r="E231" s="2"/>
      <c r="F231" t="s">
        <v>218</v>
      </c>
      <c r="G231">
        <v>26</v>
      </c>
      <c r="H231">
        <v>0</v>
      </c>
      <c r="I231">
        <f t="shared" si="24"/>
        <v>0</v>
      </c>
      <c r="J231">
        <f t="shared" si="25"/>
        <v>0</v>
      </c>
      <c r="K231">
        <f t="shared" si="26"/>
        <v>0</v>
      </c>
      <c r="L231">
        <f t="shared" si="27"/>
        <v>0</v>
      </c>
      <c r="M231"/>
      <c r="N231">
        <v>0</v>
      </c>
      <c r="O231"/>
      <c r="P231"/>
      <c r="Q231"/>
      <c r="R231"/>
      <c r="S231">
        <f t="shared" si="28"/>
        <v>0</v>
      </c>
      <c r="T231"/>
      <c r="U231"/>
      <c r="V231"/>
      <c r="W231"/>
      <c r="Z231" s="1">
        <f t="shared" si="29"/>
        <v>0</v>
      </c>
    </row>
    <row r="232" spans="1:26" ht="24.95" customHeight="1" x14ac:dyDescent="0.25">
      <c r="A232"/>
      <c r="B232"/>
      <c r="C232" t="s">
        <v>1289</v>
      </c>
      <c r="D232" s="2" t="s">
        <v>1288</v>
      </c>
      <c r="E232" s="2"/>
      <c r="F232" t="s">
        <v>218</v>
      </c>
      <c r="G232">
        <v>26</v>
      </c>
      <c r="H232">
        <v>0</v>
      </c>
      <c r="I232">
        <f t="shared" si="24"/>
        <v>0</v>
      </c>
      <c r="J232">
        <f t="shared" si="25"/>
        <v>0</v>
      </c>
      <c r="K232">
        <f t="shared" si="26"/>
        <v>0</v>
      </c>
      <c r="L232">
        <f t="shared" si="27"/>
        <v>0</v>
      </c>
      <c r="M232"/>
      <c r="N232">
        <v>0</v>
      </c>
      <c r="O232"/>
      <c r="P232"/>
      <c r="Q232"/>
      <c r="R232"/>
      <c r="S232">
        <f t="shared" si="28"/>
        <v>0</v>
      </c>
      <c r="T232"/>
      <c r="U232"/>
      <c r="V232"/>
      <c r="W232"/>
      <c r="Z232" s="1">
        <f t="shared" si="29"/>
        <v>0</v>
      </c>
    </row>
    <row r="233" spans="1:26" ht="24.95" customHeight="1" x14ac:dyDescent="0.25">
      <c r="A233"/>
      <c r="B233"/>
      <c r="C233" t="s">
        <v>1290</v>
      </c>
      <c r="D233" s="2" t="s">
        <v>1291</v>
      </c>
      <c r="E233" s="2"/>
      <c r="F233" t="s">
        <v>218</v>
      </c>
      <c r="G233">
        <v>0</v>
      </c>
      <c r="H233">
        <v>0</v>
      </c>
      <c r="I233">
        <f t="shared" si="24"/>
        <v>0</v>
      </c>
      <c r="J233">
        <f t="shared" si="25"/>
        <v>0</v>
      </c>
      <c r="K233">
        <f t="shared" si="26"/>
        <v>0</v>
      </c>
      <c r="L233">
        <f t="shared" si="27"/>
        <v>0</v>
      </c>
      <c r="M233"/>
      <c r="N233">
        <v>0</v>
      </c>
      <c r="O233"/>
      <c r="P233"/>
      <c r="Q233"/>
      <c r="R233"/>
      <c r="S233">
        <f t="shared" si="28"/>
        <v>0</v>
      </c>
      <c r="T233"/>
      <c r="U233"/>
      <c r="V233"/>
      <c r="W233"/>
      <c r="Z233" s="1">
        <f t="shared" si="29"/>
        <v>0</v>
      </c>
    </row>
    <row r="234" spans="1:26" ht="24.95" customHeight="1" x14ac:dyDescent="0.25">
      <c r="A234"/>
      <c r="B234"/>
      <c r="C234" t="s">
        <v>1292</v>
      </c>
      <c r="D234" s="2" t="s">
        <v>1293</v>
      </c>
      <c r="E234" s="2"/>
      <c r="F234" t="s">
        <v>218</v>
      </c>
      <c r="G234">
        <v>0</v>
      </c>
      <c r="H234">
        <v>0</v>
      </c>
      <c r="I234">
        <f t="shared" si="24"/>
        <v>0</v>
      </c>
      <c r="J234">
        <f t="shared" si="25"/>
        <v>0</v>
      </c>
      <c r="K234">
        <f t="shared" si="26"/>
        <v>0</v>
      </c>
      <c r="L234">
        <f t="shared" si="27"/>
        <v>0</v>
      </c>
      <c r="M234"/>
      <c r="N234">
        <v>0</v>
      </c>
      <c r="O234"/>
      <c r="P234"/>
      <c r="Q234"/>
      <c r="R234"/>
      <c r="S234">
        <f t="shared" si="28"/>
        <v>0</v>
      </c>
      <c r="T234"/>
      <c r="U234"/>
      <c r="V234"/>
      <c r="W234"/>
      <c r="Z234" s="1">
        <f t="shared" si="29"/>
        <v>0</v>
      </c>
    </row>
    <row r="235" spans="1:26" ht="24.95" customHeight="1" x14ac:dyDescent="0.25">
      <c r="A235"/>
      <c r="B235"/>
      <c r="C235" t="s">
        <v>1294</v>
      </c>
      <c r="D235" s="2" t="s">
        <v>1295</v>
      </c>
      <c r="E235" s="2"/>
      <c r="F235" t="s">
        <v>218</v>
      </c>
      <c r="G235">
        <v>0</v>
      </c>
      <c r="H235">
        <v>0</v>
      </c>
      <c r="I235">
        <f t="shared" si="24"/>
        <v>0</v>
      </c>
      <c r="J235">
        <f t="shared" si="25"/>
        <v>0</v>
      </c>
      <c r="K235">
        <f t="shared" si="26"/>
        <v>0</v>
      </c>
      <c r="L235">
        <f t="shared" si="27"/>
        <v>0</v>
      </c>
      <c r="M235"/>
      <c r="N235">
        <v>0</v>
      </c>
      <c r="O235"/>
      <c r="P235"/>
      <c r="Q235"/>
      <c r="R235"/>
      <c r="S235">
        <f t="shared" si="28"/>
        <v>0</v>
      </c>
      <c r="T235"/>
      <c r="U235"/>
      <c r="V235"/>
      <c r="W235"/>
      <c r="Z235" s="1">
        <f t="shared" si="29"/>
        <v>0</v>
      </c>
    </row>
    <row r="236" spans="1:26" ht="24.95" customHeight="1" x14ac:dyDescent="0.25">
      <c r="A236"/>
      <c r="B236"/>
      <c r="C236" t="s">
        <v>1296</v>
      </c>
      <c r="D236" s="2" t="s">
        <v>1297</v>
      </c>
      <c r="E236" s="2"/>
      <c r="F236" t="s">
        <v>218</v>
      </c>
      <c r="G236">
        <v>0</v>
      </c>
      <c r="H236">
        <v>0</v>
      </c>
      <c r="I236">
        <f t="shared" si="24"/>
        <v>0</v>
      </c>
      <c r="J236">
        <f t="shared" si="25"/>
        <v>0</v>
      </c>
      <c r="K236">
        <f t="shared" si="26"/>
        <v>0</v>
      </c>
      <c r="L236">
        <f t="shared" si="27"/>
        <v>0</v>
      </c>
      <c r="M236"/>
      <c r="N236">
        <v>0</v>
      </c>
      <c r="O236"/>
      <c r="P236"/>
      <c r="Q236"/>
      <c r="R236"/>
      <c r="S236">
        <f t="shared" si="28"/>
        <v>0</v>
      </c>
      <c r="T236"/>
      <c r="U236"/>
      <c r="V236"/>
      <c r="W236"/>
      <c r="Z236" s="1">
        <f t="shared" si="29"/>
        <v>0</v>
      </c>
    </row>
    <row r="237" spans="1:26" ht="24.95" customHeight="1" x14ac:dyDescent="0.25">
      <c r="A237"/>
      <c r="B237"/>
      <c r="C237" t="s">
        <v>1298</v>
      </c>
      <c r="D237" s="2" t="s">
        <v>1299</v>
      </c>
      <c r="E237" s="2"/>
      <c r="F237" t="s">
        <v>218</v>
      </c>
      <c r="G237">
        <v>0</v>
      </c>
      <c r="H237">
        <v>0</v>
      </c>
      <c r="I237">
        <f t="shared" si="24"/>
        <v>0</v>
      </c>
      <c r="J237">
        <f t="shared" si="25"/>
        <v>0</v>
      </c>
      <c r="K237">
        <f t="shared" si="26"/>
        <v>0</v>
      </c>
      <c r="L237">
        <f t="shared" si="27"/>
        <v>0</v>
      </c>
      <c r="M237"/>
      <c r="N237">
        <v>0</v>
      </c>
      <c r="O237"/>
      <c r="P237"/>
      <c r="Q237"/>
      <c r="R237"/>
      <c r="S237">
        <f t="shared" si="28"/>
        <v>0</v>
      </c>
      <c r="T237"/>
      <c r="U237"/>
      <c r="V237"/>
      <c r="W237"/>
      <c r="Z237" s="1">
        <f t="shared" si="29"/>
        <v>0</v>
      </c>
    </row>
    <row r="238" spans="1:26" ht="24.95" customHeight="1" x14ac:dyDescent="0.25">
      <c r="A238"/>
      <c r="B238"/>
      <c r="C238" t="s">
        <v>1300</v>
      </c>
      <c r="D238" s="2" t="s">
        <v>1301</v>
      </c>
      <c r="E238" s="2"/>
      <c r="F238" t="s">
        <v>218</v>
      </c>
      <c r="G238">
        <v>0</v>
      </c>
      <c r="H238">
        <v>0</v>
      </c>
      <c r="I238">
        <f t="shared" si="24"/>
        <v>0</v>
      </c>
      <c r="J238">
        <f t="shared" si="25"/>
        <v>0</v>
      </c>
      <c r="K238">
        <f t="shared" si="26"/>
        <v>0</v>
      </c>
      <c r="L238">
        <f t="shared" si="27"/>
        <v>0</v>
      </c>
      <c r="M238"/>
      <c r="N238">
        <v>0</v>
      </c>
      <c r="O238"/>
      <c r="P238"/>
      <c r="Q238"/>
      <c r="R238"/>
      <c r="S238">
        <f t="shared" si="28"/>
        <v>0</v>
      </c>
      <c r="T238"/>
      <c r="U238"/>
      <c r="V238"/>
      <c r="W238"/>
      <c r="Z238" s="1">
        <f t="shared" si="29"/>
        <v>0</v>
      </c>
    </row>
    <row r="239" spans="1:26" ht="24.95" customHeight="1" x14ac:dyDescent="0.25">
      <c r="A239"/>
      <c r="B239"/>
      <c r="C239" t="s">
        <v>1302</v>
      </c>
      <c r="D239" s="2" t="s">
        <v>1303</v>
      </c>
      <c r="E239" s="2"/>
      <c r="F239" t="s">
        <v>218</v>
      </c>
      <c r="G239">
        <v>0</v>
      </c>
      <c r="H239">
        <v>0</v>
      </c>
      <c r="I239">
        <f t="shared" si="24"/>
        <v>0</v>
      </c>
      <c r="J239">
        <f t="shared" si="25"/>
        <v>0</v>
      </c>
      <c r="K239">
        <f t="shared" si="26"/>
        <v>0</v>
      </c>
      <c r="L239">
        <f t="shared" si="27"/>
        <v>0</v>
      </c>
      <c r="M239"/>
      <c r="N239">
        <v>0</v>
      </c>
      <c r="O239"/>
      <c r="P239"/>
      <c r="Q239"/>
      <c r="R239"/>
      <c r="S239">
        <f t="shared" si="28"/>
        <v>0</v>
      </c>
      <c r="T239"/>
      <c r="U239"/>
      <c r="V239"/>
      <c r="W239"/>
      <c r="Z239" s="1">
        <f t="shared" si="29"/>
        <v>0</v>
      </c>
    </row>
    <row r="240" spans="1:26" ht="24.95" customHeight="1" x14ac:dyDescent="0.25">
      <c r="A240"/>
      <c r="B240"/>
      <c r="C240" t="s">
        <v>1304</v>
      </c>
      <c r="D240" s="2" t="s">
        <v>1305</v>
      </c>
      <c r="E240" s="2"/>
      <c r="F240" t="s">
        <v>218</v>
      </c>
      <c r="G240">
        <v>1</v>
      </c>
      <c r="H240">
        <v>0</v>
      </c>
      <c r="I240">
        <f t="shared" ref="I240:I271" si="30">ROUND(G240*(H240),2)</f>
        <v>0</v>
      </c>
      <c r="J240">
        <f t="shared" ref="J240:J248" si="31">ROUND(G240*(N240),2)</f>
        <v>0</v>
      </c>
      <c r="K240">
        <f t="shared" ref="K240:K248" si="32">ROUND(G240*(O240),2)</f>
        <v>0</v>
      </c>
      <c r="L240">
        <f t="shared" ref="L240:L248" si="33">ROUND(G240*(H240),2)</f>
        <v>0</v>
      </c>
      <c r="M240"/>
      <c r="N240">
        <v>0</v>
      </c>
      <c r="O240"/>
      <c r="P240"/>
      <c r="Q240"/>
      <c r="R240"/>
      <c r="S240">
        <f t="shared" ref="S240:S248" si="34">ROUND(G240*(P240),3)</f>
        <v>0</v>
      </c>
      <c r="T240"/>
      <c r="U240"/>
      <c r="V240"/>
      <c r="W240"/>
      <c r="Z240" s="1">
        <f t="shared" ref="Z240:Z248" si="35">0.058844*POWER(I240,0.952797)</f>
        <v>0</v>
      </c>
    </row>
    <row r="241" spans="1:26" ht="24.95" customHeight="1" x14ac:dyDescent="0.25">
      <c r="A241"/>
      <c r="B241"/>
      <c r="C241" t="s">
        <v>1306</v>
      </c>
      <c r="D241" s="2" t="s">
        <v>1307</v>
      </c>
      <c r="E241" s="2"/>
      <c r="F241" t="s">
        <v>218</v>
      </c>
      <c r="G241">
        <v>1</v>
      </c>
      <c r="H241">
        <v>0</v>
      </c>
      <c r="I241">
        <f t="shared" si="30"/>
        <v>0</v>
      </c>
      <c r="J241">
        <f t="shared" si="31"/>
        <v>0</v>
      </c>
      <c r="K241">
        <f t="shared" si="32"/>
        <v>0</v>
      </c>
      <c r="L241">
        <f t="shared" si="33"/>
        <v>0</v>
      </c>
      <c r="M241"/>
      <c r="N241">
        <v>0</v>
      </c>
      <c r="O241"/>
      <c r="P241"/>
      <c r="Q241"/>
      <c r="R241"/>
      <c r="S241">
        <f t="shared" si="34"/>
        <v>0</v>
      </c>
      <c r="T241"/>
      <c r="U241"/>
      <c r="V241"/>
      <c r="W241"/>
      <c r="Z241" s="1">
        <f t="shared" si="35"/>
        <v>0</v>
      </c>
    </row>
    <row r="242" spans="1:26" ht="24.95" customHeight="1" x14ac:dyDescent="0.25">
      <c r="A242"/>
      <c r="B242"/>
      <c r="C242" t="s">
        <v>1308</v>
      </c>
      <c r="D242" s="2" t="s">
        <v>1309</v>
      </c>
      <c r="E242" s="2"/>
      <c r="F242" t="s">
        <v>218</v>
      </c>
      <c r="G242">
        <v>1</v>
      </c>
      <c r="H242">
        <v>0</v>
      </c>
      <c r="I242">
        <f t="shared" si="30"/>
        <v>0</v>
      </c>
      <c r="J242">
        <f t="shared" si="31"/>
        <v>0</v>
      </c>
      <c r="K242">
        <f t="shared" si="32"/>
        <v>0</v>
      </c>
      <c r="L242">
        <f t="shared" si="33"/>
        <v>0</v>
      </c>
      <c r="M242"/>
      <c r="N242">
        <v>0</v>
      </c>
      <c r="O242"/>
      <c r="P242"/>
      <c r="Q242"/>
      <c r="R242"/>
      <c r="S242">
        <f t="shared" si="34"/>
        <v>0</v>
      </c>
      <c r="T242"/>
      <c r="U242"/>
      <c r="V242"/>
      <c r="W242"/>
      <c r="Z242" s="1">
        <f t="shared" si="35"/>
        <v>0</v>
      </c>
    </row>
    <row r="243" spans="1:26" ht="24.95" customHeight="1" x14ac:dyDescent="0.25">
      <c r="A243"/>
      <c r="B243"/>
      <c r="C243" t="s">
        <v>1310</v>
      </c>
      <c r="D243" s="2" t="s">
        <v>1311</v>
      </c>
      <c r="E243" s="2"/>
      <c r="F243" t="s">
        <v>218</v>
      </c>
      <c r="G243">
        <v>1</v>
      </c>
      <c r="H243">
        <v>0</v>
      </c>
      <c r="I243">
        <f t="shared" si="30"/>
        <v>0</v>
      </c>
      <c r="J243">
        <f t="shared" si="31"/>
        <v>0</v>
      </c>
      <c r="K243">
        <f t="shared" si="32"/>
        <v>0</v>
      </c>
      <c r="L243">
        <f t="shared" si="33"/>
        <v>0</v>
      </c>
      <c r="M243"/>
      <c r="N243">
        <v>0</v>
      </c>
      <c r="O243"/>
      <c r="P243"/>
      <c r="Q243"/>
      <c r="R243"/>
      <c r="S243">
        <f t="shared" si="34"/>
        <v>0</v>
      </c>
      <c r="T243"/>
      <c r="U243"/>
      <c r="V243"/>
      <c r="W243"/>
      <c r="Z243" s="1">
        <f t="shared" si="35"/>
        <v>0</v>
      </c>
    </row>
    <row r="244" spans="1:26" ht="24.95" customHeight="1" x14ac:dyDescent="0.25">
      <c r="A244"/>
      <c r="B244"/>
      <c r="C244" t="s">
        <v>1312</v>
      </c>
      <c r="D244" s="2" t="s">
        <v>1313</v>
      </c>
      <c r="E244" s="2"/>
      <c r="F244" t="s">
        <v>218</v>
      </c>
      <c r="G244">
        <v>1</v>
      </c>
      <c r="H244">
        <v>0</v>
      </c>
      <c r="I244">
        <f t="shared" si="30"/>
        <v>0</v>
      </c>
      <c r="J244">
        <f t="shared" si="31"/>
        <v>0</v>
      </c>
      <c r="K244">
        <f t="shared" si="32"/>
        <v>0</v>
      </c>
      <c r="L244">
        <f t="shared" si="33"/>
        <v>0</v>
      </c>
      <c r="M244"/>
      <c r="N244">
        <v>0</v>
      </c>
      <c r="O244"/>
      <c r="P244"/>
      <c r="Q244"/>
      <c r="R244"/>
      <c r="S244">
        <f t="shared" si="34"/>
        <v>0</v>
      </c>
      <c r="T244"/>
      <c r="U244"/>
      <c r="V244"/>
      <c r="W244"/>
      <c r="Z244" s="1">
        <f t="shared" si="35"/>
        <v>0</v>
      </c>
    </row>
    <row r="245" spans="1:26" ht="24.95" customHeight="1" x14ac:dyDescent="0.25">
      <c r="A245"/>
      <c r="B245"/>
      <c r="C245" t="s">
        <v>1314</v>
      </c>
      <c r="D245" s="2" t="s">
        <v>1315</v>
      </c>
      <c r="E245" s="2"/>
      <c r="F245" t="s">
        <v>218</v>
      </c>
      <c r="G245">
        <v>1</v>
      </c>
      <c r="H245">
        <v>0</v>
      </c>
      <c r="I245">
        <f t="shared" si="30"/>
        <v>0</v>
      </c>
      <c r="J245">
        <f t="shared" si="31"/>
        <v>0</v>
      </c>
      <c r="K245">
        <f t="shared" si="32"/>
        <v>0</v>
      </c>
      <c r="L245">
        <f t="shared" si="33"/>
        <v>0</v>
      </c>
      <c r="M245"/>
      <c r="N245">
        <v>0</v>
      </c>
      <c r="O245"/>
      <c r="P245"/>
      <c r="Q245"/>
      <c r="R245"/>
      <c r="S245">
        <f t="shared" si="34"/>
        <v>0</v>
      </c>
      <c r="T245"/>
      <c r="U245"/>
      <c r="V245"/>
      <c r="W245"/>
      <c r="Z245" s="1">
        <f t="shared" si="35"/>
        <v>0</v>
      </c>
    </row>
    <row r="246" spans="1:26" ht="24.95" customHeight="1" x14ac:dyDescent="0.25">
      <c r="A246"/>
      <c r="B246"/>
      <c r="C246" t="s">
        <v>1316</v>
      </c>
      <c r="D246" s="2" t="s">
        <v>1317</v>
      </c>
      <c r="E246" s="2"/>
      <c r="F246" t="s">
        <v>255</v>
      </c>
      <c r="G246">
        <v>100</v>
      </c>
      <c r="H246">
        <v>0</v>
      </c>
      <c r="I246">
        <f t="shared" si="30"/>
        <v>0</v>
      </c>
      <c r="J246">
        <f t="shared" si="31"/>
        <v>0</v>
      </c>
      <c r="K246">
        <f t="shared" si="32"/>
        <v>0</v>
      </c>
      <c r="L246">
        <f t="shared" si="33"/>
        <v>0</v>
      </c>
      <c r="M246"/>
      <c r="N246">
        <v>0</v>
      </c>
      <c r="O246"/>
      <c r="P246"/>
      <c r="Q246"/>
      <c r="R246"/>
      <c r="S246">
        <f t="shared" si="34"/>
        <v>0</v>
      </c>
      <c r="T246"/>
      <c r="U246"/>
      <c r="V246"/>
      <c r="W246"/>
      <c r="Z246" s="1">
        <f t="shared" si="35"/>
        <v>0</v>
      </c>
    </row>
    <row r="247" spans="1:26" ht="24.95" customHeight="1" x14ac:dyDescent="0.25">
      <c r="A247"/>
      <c r="B247"/>
      <c r="C247" t="s">
        <v>1318</v>
      </c>
      <c r="D247" s="2" t="s">
        <v>1319</v>
      </c>
      <c r="E247" s="2"/>
      <c r="F247" t="s">
        <v>255</v>
      </c>
      <c r="G247">
        <v>100</v>
      </c>
      <c r="H247">
        <v>0</v>
      </c>
      <c r="I247">
        <f t="shared" si="30"/>
        <v>0</v>
      </c>
      <c r="J247">
        <f t="shared" si="31"/>
        <v>0</v>
      </c>
      <c r="K247">
        <f t="shared" si="32"/>
        <v>0</v>
      </c>
      <c r="L247">
        <f t="shared" si="33"/>
        <v>0</v>
      </c>
      <c r="M247"/>
      <c r="N247">
        <v>0</v>
      </c>
      <c r="O247"/>
      <c r="P247"/>
      <c r="Q247"/>
      <c r="R247"/>
      <c r="S247">
        <f t="shared" si="34"/>
        <v>0</v>
      </c>
      <c r="T247"/>
      <c r="U247"/>
      <c r="V247"/>
      <c r="W247"/>
      <c r="Z247" s="1">
        <f t="shared" si="35"/>
        <v>0</v>
      </c>
    </row>
    <row r="248" spans="1:26" ht="24.95" customHeight="1" x14ac:dyDescent="0.25">
      <c r="A248"/>
      <c r="B248"/>
      <c r="C248" t="s">
        <v>1189</v>
      </c>
      <c r="D248" s="2" t="s">
        <v>2777</v>
      </c>
      <c r="E248" s="2"/>
      <c r="F248" t="s">
        <v>218</v>
      </c>
      <c r="G248">
        <v>1</v>
      </c>
      <c r="H248">
        <v>0</v>
      </c>
      <c r="I248">
        <f t="shared" si="30"/>
        <v>0</v>
      </c>
      <c r="J248">
        <f t="shared" si="31"/>
        <v>0</v>
      </c>
      <c r="K248">
        <f t="shared" si="32"/>
        <v>0</v>
      </c>
      <c r="L248">
        <f t="shared" si="33"/>
        <v>0</v>
      </c>
      <c r="M248"/>
      <c r="N248">
        <v>0</v>
      </c>
      <c r="O248"/>
      <c r="P248"/>
      <c r="Q248"/>
      <c r="R248"/>
      <c r="S248">
        <f t="shared" si="34"/>
        <v>0</v>
      </c>
      <c r="T248"/>
      <c r="U248"/>
      <c r="V248"/>
      <c r="W248"/>
      <c r="Z248" s="1">
        <f t="shared" si="35"/>
        <v>0</v>
      </c>
    </row>
    <row r="249" spans="1:26" x14ac:dyDescent="0.25">
      <c r="A249"/>
      <c r="B249"/>
      <c r="C249">
        <v>2</v>
      </c>
      <c r="D249" s="2" t="s">
        <v>87</v>
      </c>
      <c r="E249" s="2"/>
      <c r="F249"/>
      <c r="G249"/>
      <c r="H249"/>
      <c r="I249">
        <f>ROUND((SUM(I111:I248))/1,2)</f>
        <v>0</v>
      </c>
      <c r="J249"/>
      <c r="K249"/>
      <c r="L249">
        <f>ROUND((SUM(L111:L248))/1,2)</f>
        <v>0</v>
      </c>
      <c r="M249">
        <f>ROUND((SUM(M111:M248))/1,2)</f>
        <v>0</v>
      </c>
      <c r="N249"/>
      <c r="O249"/>
      <c r="P249"/>
      <c r="Q249"/>
      <c r="R249"/>
      <c r="S249">
        <f>ROUND((SUM(S111:S248))/1,2)</f>
        <v>0</v>
      </c>
      <c r="T249"/>
      <c r="U249"/>
      <c r="V249">
        <f>ROUND((SUM(V111:V248))/1,2)</f>
        <v>0</v>
      </c>
      <c r="W249"/>
      <c r="X249"/>
      <c r="Y249"/>
      <c r="Z249"/>
    </row>
    <row r="250" spans="1:26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1:26" x14ac:dyDescent="0.25">
      <c r="A251"/>
      <c r="B251"/>
      <c r="C251" t="s">
        <v>403</v>
      </c>
      <c r="D251" s="2" t="s">
        <v>393</v>
      </c>
      <c r="E251" s="2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1:26" ht="24.95" customHeight="1" x14ac:dyDescent="0.25">
      <c r="A252"/>
      <c r="B252"/>
      <c r="C252" t="s">
        <v>1320</v>
      </c>
      <c r="D252" s="2" t="s">
        <v>1321</v>
      </c>
      <c r="E252" s="2"/>
      <c r="F252" t="s">
        <v>406</v>
      </c>
      <c r="G252">
        <v>40</v>
      </c>
      <c r="H252">
        <v>0</v>
      </c>
      <c r="I252">
        <f>ROUND(G252*(H252),2)</f>
        <v>0</v>
      </c>
      <c r="J252">
        <f>ROUND(G252*(N252),2)</f>
        <v>0</v>
      </c>
      <c r="K252">
        <f>ROUND(G252*(O252),2)</f>
        <v>0</v>
      </c>
      <c r="L252">
        <f>ROUND(G252*(H252),2)</f>
        <v>0</v>
      </c>
      <c r="M252"/>
      <c r="N252">
        <v>0</v>
      </c>
      <c r="O252"/>
      <c r="P252"/>
      <c r="Q252"/>
      <c r="R252"/>
      <c r="S252">
        <f>ROUND(G252*(P252),3)</f>
        <v>0</v>
      </c>
      <c r="T252"/>
      <c r="U252"/>
      <c r="V252"/>
      <c r="W252"/>
      <c r="Z252" s="1">
        <f>0.058844*POWER(I252,0.952797)</f>
        <v>0</v>
      </c>
    </row>
    <row r="253" spans="1:26" ht="24.95" customHeight="1" x14ac:dyDescent="0.25">
      <c r="A253"/>
      <c r="B253"/>
      <c r="C253" t="s">
        <v>1322</v>
      </c>
      <c r="D253" s="2" t="s">
        <v>1323</v>
      </c>
      <c r="E253" s="2"/>
      <c r="F253" t="s">
        <v>406</v>
      </c>
      <c r="G253">
        <v>20</v>
      </c>
      <c r="H253">
        <v>0</v>
      </c>
      <c r="I253">
        <f>ROUND(G253*(H253),2)</f>
        <v>0</v>
      </c>
      <c r="J253">
        <f>ROUND(G253*(N253),2)</f>
        <v>0</v>
      </c>
      <c r="K253">
        <f>ROUND(G253*(O253),2)</f>
        <v>0</v>
      </c>
      <c r="L253">
        <f>ROUND(G253*(H253),2)</f>
        <v>0</v>
      </c>
      <c r="M253"/>
      <c r="N253">
        <v>0</v>
      </c>
      <c r="O253"/>
      <c r="P253"/>
      <c r="Q253"/>
      <c r="R253"/>
      <c r="S253">
        <f>ROUND(G253*(P253),3)</f>
        <v>0</v>
      </c>
      <c r="T253"/>
      <c r="U253"/>
      <c r="V253"/>
      <c r="W253"/>
      <c r="Z253" s="1">
        <f>0.058844*POWER(I253,0.952797)</f>
        <v>0</v>
      </c>
    </row>
    <row r="254" spans="1:26" x14ac:dyDescent="0.25">
      <c r="A254"/>
      <c r="B254"/>
      <c r="C254" t="s">
        <v>8</v>
      </c>
      <c r="D254" s="2" t="s">
        <v>393</v>
      </c>
      <c r="E254" s="2"/>
      <c r="F254"/>
      <c r="G254"/>
      <c r="H254"/>
      <c r="I254">
        <f>ROUND((SUM(I251:I253))/1,2)</f>
        <v>0</v>
      </c>
      <c r="J254"/>
      <c r="K254"/>
      <c r="L254">
        <f>ROUND((SUM(L251:L253))/1,2)</f>
        <v>0</v>
      </c>
      <c r="M254">
        <f>ROUND((SUM(M251:M253))/1,2)</f>
        <v>0</v>
      </c>
      <c r="N254"/>
      <c r="O254"/>
      <c r="P254"/>
      <c r="Q254"/>
      <c r="R254"/>
      <c r="S254">
        <f>ROUND((SUM(S251:S253))/1,2)</f>
        <v>0</v>
      </c>
      <c r="T254"/>
      <c r="U254"/>
      <c r="V254">
        <f>ROUND((SUM(V251:V253))/1,2)</f>
        <v>0</v>
      </c>
      <c r="W254"/>
      <c r="X254"/>
      <c r="Y254"/>
      <c r="Z254"/>
    </row>
    <row r="255" spans="1:26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1:26" x14ac:dyDescent="0.25">
      <c r="A256"/>
      <c r="B256"/>
      <c r="C256"/>
      <c r="D256" s="2" t="s">
        <v>85</v>
      </c>
      <c r="E256" s="2"/>
      <c r="F256"/>
      <c r="G256"/>
      <c r="H256"/>
      <c r="I256">
        <f>ROUND((SUM(I80:I255))/2,2)</f>
        <v>0</v>
      </c>
      <c r="J256"/>
      <c r="K256"/>
      <c r="L256">
        <f>ROUND((SUM(L80:L255))/2,2)</f>
        <v>0</v>
      </c>
      <c r="M256">
        <f>ROUND((SUM(M80:M255))/2,2)</f>
        <v>0</v>
      </c>
      <c r="N256"/>
      <c r="O256"/>
      <c r="P256"/>
      <c r="Q256"/>
      <c r="R256"/>
      <c r="S256">
        <f>ROUND((SUM(S80:S255))/2,2)</f>
        <v>0</v>
      </c>
      <c r="T256"/>
      <c r="U256"/>
      <c r="V256">
        <f>ROUND((SUM(V80:V255))/2,2)</f>
        <v>0</v>
      </c>
      <c r="W256"/>
    </row>
    <row r="257" spans="1:26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spans="1:26" x14ac:dyDescent="0.25">
      <c r="A258"/>
      <c r="B258"/>
      <c r="C258"/>
      <c r="D258" s="2" t="s">
        <v>105</v>
      </c>
      <c r="E258" s="2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</row>
    <row r="259" spans="1:26" x14ac:dyDescent="0.25">
      <c r="A259"/>
      <c r="B259"/>
      <c r="C259">
        <v>921</v>
      </c>
      <c r="D259" s="2" t="s">
        <v>1025</v>
      </c>
      <c r="E259" s="2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</row>
    <row r="260" spans="1:26" ht="24.95" customHeight="1" x14ac:dyDescent="0.25">
      <c r="A260"/>
      <c r="B260"/>
      <c r="C260" t="s">
        <v>1324</v>
      </c>
      <c r="D260" s="2" t="s">
        <v>1057</v>
      </c>
      <c r="E260" s="2"/>
      <c r="F260" t="s">
        <v>779</v>
      </c>
      <c r="G260">
        <v>757.7</v>
      </c>
      <c r="H260">
        <v>0</v>
      </c>
      <c r="I260">
        <f>ROUND(G260*(H260),2)</f>
        <v>0</v>
      </c>
      <c r="J260">
        <f>ROUND(G260*(N260),2)</f>
        <v>0</v>
      </c>
      <c r="K260">
        <f>ROUND(G260*(O260),2)</f>
        <v>0</v>
      </c>
      <c r="L260">
        <f>ROUND(G260*(H260),2)</f>
        <v>0</v>
      </c>
      <c r="M260"/>
      <c r="N260">
        <v>0</v>
      </c>
      <c r="O260"/>
      <c r="P260"/>
      <c r="Q260"/>
      <c r="R260"/>
      <c r="S260">
        <f>ROUND(G260*(P260),3)</f>
        <v>0</v>
      </c>
      <c r="T260"/>
      <c r="U260"/>
      <c r="V260"/>
      <c r="W260"/>
      <c r="Z260" s="1">
        <f>0.058844*POWER(I260,0.952797)</f>
        <v>0</v>
      </c>
    </row>
    <row r="261" spans="1:26" ht="24.95" customHeight="1" x14ac:dyDescent="0.25">
      <c r="A261"/>
      <c r="B261"/>
      <c r="C261" t="s">
        <v>1325</v>
      </c>
      <c r="D261" s="2" t="s">
        <v>1326</v>
      </c>
      <c r="E261" s="2"/>
      <c r="F261" t="s">
        <v>779</v>
      </c>
      <c r="G261">
        <v>8</v>
      </c>
      <c r="H261">
        <v>0</v>
      </c>
      <c r="I261">
        <f>ROUND(G261*(H261),2)</f>
        <v>0</v>
      </c>
      <c r="J261">
        <f>ROUND(G261*(N261),2)</f>
        <v>0</v>
      </c>
      <c r="K261">
        <f>ROUND(G261*(O261),2)</f>
        <v>0</v>
      </c>
      <c r="L261">
        <f>ROUND(G261*(H261),2)</f>
        <v>0</v>
      </c>
      <c r="M261"/>
      <c r="N261">
        <v>0</v>
      </c>
      <c r="O261"/>
      <c r="P261"/>
      <c r="Q261"/>
      <c r="R261"/>
      <c r="S261">
        <f>ROUND(G261*(P261),3)</f>
        <v>0</v>
      </c>
      <c r="T261"/>
      <c r="U261"/>
      <c r="V261"/>
      <c r="W261"/>
      <c r="Z261" s="1">
        <f>0.058844*POWER(I261,0.952797)</f>
        <v>0</v>
      </c>
    </row>
    <row r="262" spans="1:26" ht="24.95" customHeight="1" x14ac:dyDescent="0.25">
      <c r="A262"/>
      <c r="B262"/>
      <c r="C262" t="s">
        <v>1327</v>
      </c>
      <c r="D262" s="2" t="s">
        <v>1328</v>
      </c>
      <c r="E262" s="2"/>
      <c r="F262" t="s">
        <v>779</v>
      </c>
      <c r="G262">
        <v>8</v>
      </c>
      <c r="H262">
        <v>0</v>
      </c>
      <c r="I262">
        <f>ROUND(G262*(H262),2)</f>
        <v>0</v>
      </c>
      <c r="J262">
        <f>ROUND(G262*(N262),2)</f>
        <v>0</v>
      </c>
      <c r="K262">
        <f>ROUND(G262*(O262),2)</f>
        <v>0</v>
      </c>
      <c r="L262">
        <f>ROUND(G262*(H262),2)</f>
        <v>0</v>
      </c>
      <c r="M262"/>
      <c r="N262">
        <v>0</v>
      </c>
      <c r="O262"/>
      <c r="P262"/>
      <c r="Q262"/>
      <c r="R262"/>
      <c r="S262">
        <f>ROUND(G262*(P262),3)</f>
        <v>0</v>
      </c>
      <c r="T262"/>
      <c r="U262"/>
      <c r="V262"/>
      <c r="W262"/>
      <c r="Z262" s="1">
        <f>0.058844*POWER(I262,0.952797)</f>
        <v>0</v>
      </c>
    </row>
    <row r="263" spans="1:26" x14ac:dyDescent="0.25">
      <c r="A263"/>
      <c r="B263"/>
      <c r="C263">
        <v>921</v>
      </c>
      <c r="D263" s="2" t="s">
        <v>1025</v>
      </c>
      <c r="E263" s="2"/>
      <c r="F263"/>
      <c r="G263"/>
      <c r="H263"/>
      <c r="I263">
        <f>ROUND((SUM(I259:I262))/1,2)</f>
        <v>0</v>
      </c>
      <c r="J263"/>
      <c r="K263"/>
      <c r="L263">
        <f>ROUND((SUM(L259:L262))/1,2)</f>
        <v>0</v>
      </c>
      <c r="M263">
        <f>ROUND((SUM(M259:M262))/1,2)</f>
        <v>0</v>
      </c>
      <c r="N263"/>
      <c r="O263"/>
      <c r="P263"/>
      <c r="Q263"/>
      <c r="R263"/>
      <c r="S263">
        <f>ROUND((SUM(S259:S262))/1,2)</f>
        <v>0</v>
      </c>
      <c r="T263"/>
      <c r="U263"/>
      <c r="V263">
        <f>ROUND((SUM(V259:V262))/1,2)</f>
        <v>0</v>
      </c>
      <c r="W263"/>
    </row>
    <row r="264" spans="1:26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spans="1:26" x14ac:dyDescent="0.25">
      <c r="A265"/>
      <c r="B265"/>
      <c r="C265"/>
      <c r="D265" s="2" t="s">
        <v>105</v>
      </c>
      <c r="E265" s="2"/>
      <c r="F265"/>
      <c r="G265"/>
      <c r="H265"/>
      <c r="I265">
        <f>ROUND((SUM(I258:I264))/2,2)</f>
        <v>0</v>
      </c>
      <c r="J265"/>
      <c r="K265"/>
      <c r="L265">
        <f>ROUND((SUM(L258:L264))/2,2)</f>
        <v>0</v>
      </c>
      <c r="M265">
        <f>ROUND((SUM(M258:M264))/2,2)</f>
        <v>0</v>
      </c>
      <c r="N265"/>
      <c r="O265"/>
      <c r="P265"/>
      <c r="Q265"/>
      <c r="R265"/>
      <c r="S265">
        <f>ROUND((SUM(S258:S264))/2,2)</f>
        <v>0</v>
      </c>
      <c r="T265"/>
      <c r="U265"/>
      <c r="V265">
        <f>ROUND((SUM(V258:V264))/2,2)</f>
        <v>0</v>
      </c>
      <c r="W265"/>
    </row>
    <row r="266" spans="1:26" x14ac:dyDescent="0.25">
      <c r="A266"/>
      <c r="B266"/>
      <c r="C266"/>
      <c r="D266" s="2" t="s">
        <v>107</v>
      </c>
      <c r="E266" s="2"/>
      <c r="F266"/>
      <c r="G266"/>
      <c r="H266"/>
      <c r="I266">
        <f>ROUND((SUM(I80:I265))/3,2)</f>
        <v>0</v>
      </c>
      <c r="J266"/>
      <c r="K266">
        <f>ROUND((SUM(K80:K265))/3,2)</f>
        <v>0</v>
      </c>
      <c r="L266">
        <f>ROUND((SUM(L80:L265))/3,2)</f>
        <v>0</v>
      </c>
      <c r="M266">
        <f>ROUND((SUM(M80:M265))/3,2)</f>
        <v>0</v>
      </c>
      <c r="N266"/>
      <c r="O266"/>
      <c r="P266"/>
      <c r="Q266"/>
      <c r="R266"/>
      <c r="S266">
        <f>ROUND((SUM(S80:S265))/3,2)</f>
        <v>0</v>
      </c>
      <c r="T266"/>
      <c r="U266"/>
      <c r="V266">
        <f>ROUND((SUM(V80:V265))/3,2)</f>
        <v>0</v>
      </c>
      <c r="W266"/>
      <c r="Z266" s="1">
        <f>(SUM(Z80:Z265))</f>
        <v>0</v>
      </c>
    </row>
  </sheetData>
  <mergeCells count="231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H1:I1"/>
    <mergeCell ref="B71:E71"/>
    <mergeCell ref="B55:D55"/>
    <mergeCell ref="B56:D56"/>
    <mergeCell ref="B57:D57"/>
    <mergeCell ref="B58:D58"/>
    <mergeCell ref="B59:D59"/>
    <mergeCell ref="B61:D61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B72:E72"/>
    <mergeCell ref="B73:E73"/>
    <mergeCell ref="I71:P71"/>
    <mergeCell ref="D80:E80"/>
    <mergeCell ref="D81:E81"/>
    <mergeCell ref="D82:E82"/>
    <mergeCell ref="B62:D62"/>
    <mergeCell ref="B63:D63"/>
    <mergeCell ref="B65:D65"/>
    <mergeCell ref="B69:V69"/>
    <mergeCell ref="D89:E89"/>
    <mergeCell ref="D90:E90"/>
    <mergeCell ref="D91:E91"/>
    <mergeCell ref="D92:E92"/>
    <mergeCell ref="D93:E93"/>
    <mergeCell ref="D94:E94"/>
    <mergeCell ref="D83:E83"/>
    <mergeCell ref="D84:E84"/>
    <mergeCell ref="D85:E85"/>
    <mergeCell ref="D86:E86"/>
    <mergeCell ref="D87:E87"/>
    <mergeCell ref="D88:E88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114:E114"/>
    <mergeCell ref="D115:E115"/>
    <mergeCell ref="D116:E116"/>
    <mergeCell ref="D117:E117"/>
    <mergeCell ref="D118:E118"/>
    <mergeCell ref="D119:E119"/>
    <mergeCell ref="D107:E107"/>
    <mergeCell ref="D108:E108"/>
    <mergeCell ref="D109:E109"/>
    <mergeCell ref="D111:E111"/>
    <mergeCell ref="D112:E112"/>
    <mergeCell ref="D113:E113"/>
    <mergeCell ref="D126:E126"/>
    <mergeCell ref="D127:E127"/>
    <mergeCell ref="D128:E128"/>
    <mergeCell ref="D129:E129"/>
    <mergeCell ref="D130:E130"/>
    <mergeCell ref="D131:E131"/>
    <mergeCell ref="D120:E120"/>
    <mergeCell ref="D121:E121"/>
    <mergeCell ref="D122:E122"/>
    <mergeCell ref="D123:E123"/>
    <mergeCell ref="D124:E124"/>
    <mergeCell ref="D125:E125"/>
    <mergeCell ref="D138:E138"/>
    <mergeCell ref="D139:E139"/>
    <mergeCell ref="D140:E140"/>
    <mergeCell ref="D141:E141"/>
    <mergeCell ref="D142:E142"/>
    <mergeCell ref="D143:E143"/>
    <mergeCell ref="D132:E132"/>
    <mergeCell ref="D133:E133"/>
    <mergeCell ref="D134:E134"/>
    <mergeCell ref="D135:E135"/>
    <mergeCell ref="D136:E136"/>
    <mergeCell ref="D137:E137"/>
    <mergeCell ref="D150:E150"/>
    <mergeCell ref="D151:E151"/>
    <mergeCell ref="D152:E152"/>
    <mergeCell ref="D153:E153"/>
    <mergeCell ref="D154:E154"/>
    <mergeCell ref="D155:E155"/>
    <mergeCell ref="D144:E144"/>
    <mergeCell ref="D145:E145"/>
    <mergeCell ref="D146:E146"/>
    <mergeCell ref="D147:E147"/>
    <mergeCell ref="D148:E148"/>
    <mergeCell ref="D149:E149"/>
    <mergeCell ref="D162:E162"/>
    <mergeCell ref="D163:E163"/>
    <mergeCell ref="D164:E164"/>
    <mergeCell ref="D165:E165"/>
    <mergeCell ref="D166:E166"/>
    <mergeCell ref="D167:E167"/>
    <mergeCell ref="D156:E156"/>
    <mergeCell ref="D157:E157"/>
    <mergeCell ref="D158:E158"/>
    <mergeCell ref="D159:E159"/>
    <mergeCell ref="D160:E160"/>
    <mergeCell ref="D161:E161"/>
    <mergeCell ref="D174:E174"/>
    <mergeCell ref="D175:E175"/>
    <mergeCell ref="D176:E176"/>
    <mergeCell ref="D177:E177"/>
    <mergeCell ref="D178:E178"/>
    <mergeCell ref="D179:E179"/>
    <mergeCell ref="D168:E168"/>
    <mergeCell ref="D169:E169"/>
    <mergeCell ref="D170:E170"/>
    <mergeCell ref="D171:E171"/>
    <mergeCell ref="D172:E172"/>
    <mergeCell ref="D173:E173"/>
    <mergeCell ref="D186:E186"/>
    <mergeCell ref="D187:E187"/>
    <mergeCell ref="D188:E188"/>
    <mergeCell ref="D189:E189"/>
    <mergeCell ref="D190:E190"/>
    <mergeCell ref="D191:E191"/>
    <mergeCell ref="D180:E180"/>
    <mergeCell ref="D181:E181"/>
    <mergeCell ref="D182:E182"/>
    <mergeCell ref="D183:E183"/>
    <mergeCell ref="D184:E184"/>
    <mergeCell ref="D185:E185"/>
    <mergeCell ref="D198:E198"/>
    <mergeCell ref="D199:E199"/>
    <mergeCell ref="D200:E200"/>
    <mergeCell ref="D201:E201"/>
    <mergeCell ref="D202:E202"/>
    <mergeCell ref="D203:E203"/>
    <mergeCell ref="D192:E192"/>
    <mergeCell ref="D193:E193"/>
    <mergeCell ref="D194:E194"/>
    <mergeCell ref="D195:E195"/>
    <mergeCell ref="D196:E196"/>
    <mergeCell ref="D197:E197"/>
    <mergeCell ref="D210:E210"/>
    <mergeCell ref="D211:E211"/>
    <mergeCell ref="D212:E212"/>
    <mergeCell ref="D213:E213"/>
    <mergeCell ref="D214:E214"/>
    <mergeCell ref="D215:E215"/>
    <mergeCell ref="D204:E204"/>
    <mergeCell ref="D205:E205"/>
    <mergeCell ref="D206:E206"/>
    <mergeCell ref="D207:E207"/>
    <mergeCell ref="D208:E208"/>
    <mergeCell ref="D209:E209"/>
    <mergeCell ref="D222:E222"/>
    <mergeCell ref="D223:E223"/>
    <mergeCell ref="D224:E224"/>
    <mergeCell ref="D225:E225"/>
    <mergeCell ref="D226:E226"/>
    <mergeCell ref="D227:E227"/>
    <mergeCell ref="D216:E216"/>
    <mergeCell ref="D217:E217"/>
    <mergeCell ref="D218:E218"/>
    <mergeCell ref="D219:E219"/>
    <mergeCell ref="D220:E220"/>
    <mergeCell ref="D221:E221"/>
    <mergeCell ref="D234:E234"/>
    <mergeCell ref="D235:E235"/>
    <mergeCell ref="D236:E236"/>
    <mergeCell ref="D237:E237"/>
    <mergeCell ref="D238:E238"/>
    <mergeCell ref="D239:E239"/>
    <mergeCell ref="D228:E228"/>
    <mergeCell ref="D229:E229"/>
    <mergeCell ref="D230:E230"/>
    <mergeCell ref="D231:E231"/>
    <mergeCell ref="D232:E232"/>
    <mergeCell ref="D233:E233"/>
    <mergeCell ref="D246:E246"/>
    <mergeCell ref="D247:E247"/>
    <mergeCell ref="D248:E248"/>
    <mergeCell ref="D249:E249"/>
    <mergeCell ref="D251:E251"/>
    <mergeCell ref="D252:E252"/>
    <mergeCell ref="D240:E240"/>
    <mergeCell ref="D241:E241"/>
    <mergeCell ref="D242:E242"/>
    <mergeCell ref="D243:E243"/>
    <mergeCell ref="D244:E244"/>
    <mergeCell ref="D245:E245"/>
    <mergeCell ref="D261:E261"/>
    <mergeCell ref="D262:E262"/>
    <mergeCell ref="D263:E263"/>
    <mergeCell ref="D265:E265"/>
    <mergeCell ref="D266:E266"/>
    <mergeCell ref="D253:E253"/>
    <mergeCell ref="D254:E254"/>
    <mergeCell ref="D256:E256"/>
    <mergeCell ref="D258:E258"/>
    <mergeCell ref="D259:E259"/>
    <mergeCell ref="D260:E260"/>
  </mergeCells>
  <hyperlinks>
    <hyperlink ref="B1:C1" location="A2:A2" tooltip="Klikni na prechod ku Kryciemu listu..." display="Krycí list rozpočtu" xr:uid="{00000000-0004-0000-0400-000000000000}"/>
    <hyperlink ref="E1:F1" location="A54:A54" tooltip="Klikni na prechod ku rekapitulácii..." display="Rekapitulácia rozpočtu" xr:uid="{00000000-0004-0000-0400-000001000000}"/>
    <hyperlink ref="H1:I1" location="B79:B79" tooltip="Klikni na prechod ku Rozpočet..." display="Rozpočet" xr:uid="{00000000-0004-0000-0400-0000020000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ZŠ Medzilaborecká 112020 korekcie / SO01 Elektroinštalácie</oddHeader>
    <oddFooter>&amp;RStrana &amp;P z &amp;N    &amp;L&amp;7Spracované systémom Systematic® Kalkulus, tel.: 051 77 10 585</oddFooter>
  </headerFooter>
  <rowBreaks count="2" manualBreakCount="2">
    <brk id="40" max="16383" man="1"/>
    <brk id="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01"/>
  <sheetViews>
    <sheetView workbookViewId="0">
      <pane ySplit="1" topLeftCell="A71" activePane="bottomLeft" state="frozen"/>
      <selection pane="bottomLeft" activeCell="A77" sqref="A77:XFD77"/>
    </sheetView>
  </sheetViews>
  <sheetFormatPr defaultColWidth="0" defaultRowHeight="15" x14ac:dyDescent="0.25"/>
  <cols>
    <col min="1" max="1" width="1.7109375" style="1" customWidth="1"/>
    <col min="2" max="2" width="4.7109375" style="1" customWidth="1"/>
    <col min="3" max="3" width="12.7109375" style="1" customWidth="1"/>
    <col min="4" max="5" width="22.7109375" style="1" customWidth="1"/>
    <col min="6" max="7" width="9.7109375" style="1" customWidth="1"/>
    <col min="8" max="9" width="12.7109375" style="1" customWidth="1"/>
    <col min="10" max="10" width="10.7109375" style="1" hidden="1" customWidth="1"/>
    <col min="11" max="15" width="0" style="1" hidden="1" customWidth="1"/>
    <col min="16" max="16" width="9.7109375" style="1" customWidth="1"/>
    <col min="17" max="18" width="0" style="1" hidden="1" customWidth="1"/>
    <col min="19" max="19" width="7.7109375" style="1" customWidth="1"/>
    <col min="20" max="21" width="0" style="1" hidden="1" customWidth="1"/>
    <col min="22" max="22" width="7.7109375" style="1" customWidth="1"/>
    <col min="23" max="23" width="2.7109375" style="1" customWidth="1"/>
    <col min="24" max="26" width="0" style="1" hidden="1" customWidth="1"/>
    <col min="27" max="27" width="9.140625" style="1" hidden="1" customWidth="1"/>
  </cols>
  <sheetData>
    <row r="1" spans="1:23" ht="35.1" customHeight="1" x14ac:dyDescent="0.25">
      <c r="A1"/>
      <c r="B1" s="2" t="s">
        <v>36</v>
      </c>
      <c r="C1" s="2"/>
      <c r="D1"/>
      <c r="E1" s="2" t="s">
        <v>0</v>
      </c>
      <c r="F1" s="2"/>
      <c r="G1"/>
      <c r="H1" s="2" t="s">
        <v>108</v>
      </c>
      <c r="I1" s="2"/>
      <c r="J1"/>
      <c r="K1"/>
      <c r="L1"/>
      <c r="M1"/>
      <c r="N1"/>
      <c r="O1"/>
      <c r="P1"/>
      <c r="Q1"/>
      <c r="R1"/>
      <c r="S1"/>
      <c r="T1"/>
      <c r="U1"/>
      <c r="V1"/>
      <c r="W1">
        <v>30.126000000000001</v>
      </c>
    </row>
    <row r="2" spans="1:23" ht="35.1" customHeight="1" x14ac:dyDescent="0.25">
      <c r="A2"/>
      <c r="B2" s="2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</row>
    <row r="3" spans="1:23" ht="18" customHeight="1" x14ac:dyDescent="0.25">
      <c r="A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/>
    </row>
    <row r="4" spans="1:23" ht="18" customHeight="1" x14ac:dyDescent="0.25">
      <c r="A4"/>
      <c r="B4" t="s">
        <v>37</v>
      </c>
      <c r="C4"/>
      <c r="D4"/>
      <c r="E4"/>
      <c r="F4" t="s">
        <v>39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8" customHeight="1" x14ac:dyDescent="0.25">
      <c r="A5"/>
      <c r="B5" t="s">
        <v>1329</v>
      </c>
      <c r="C5"/>
      <c r="D5"/>
      <c r="E5"/>
      <c r="F5" t="s">
        <v>40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8" customHeight="1" x14ac:dyDescent="0.25">
      <c r="A6"/>
      <c r="B6" t="s">
        <v>41</v>
      </c>
      <c r="C6"/>
      <c r="D6" t="s">
        <v>42</v>
      </c>
      <c r="E6"/>
      <c r="F6" t="s">
        <v>43</v>
      </c>
      <c r="G6" t="s">
        <v>44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20.100000000000001" customHeight="1" x14ac:dyDescent="0.25">
      <c r="A7"/>
      <c r="B7" s="2" t="s">
        <v>45</v>
      </c>
      <c r="C7" s="2"/>
      <c r="D7" s="2"/>
      <c r="E7" s="2"/>
      <c r="F7" s="2"/>
      <c r="G7" s="2"/>
      <c r="H7" s="2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8" customHeight="1" x14ac:dyDescent="0.25">
      <c r="A8"/>
      <c r="B8" t="s">
        <v>48</v>
      </c>
      <c r="C8"/>
      <c r="D8"/>
      <c r="E8"/>
      <c r="F8" t="s">
        <v>49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20.100000000000001" customHeight="1" x14ac:dyDescent="0.25">
      <c r="A9"/>
      <c r="B9" s="2" t="s">
        <v>46</v>
      </c>
      <c r="C9" s="2"/>
      <c r="D9" s="2"/>
      <c r="E9" s="2"/>
      <c r="F9" s="2"/>
      <c r="G9" s="2"/>
      <c r="H9" s="2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8" customHeight="1" x14ac:dyDescent="0.25">
      <c r="A10"/>
      <c r="B10" t="s">
        <v>51</v>
      </c>
      <c r="C10"/>
      <c r="D10"/>
      <c r="E10"/>
      <c r="F10" t="s">
        <v>52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0.100000000000001" customHeight="1" x14ac:dyDescent="0.25">
      <c r="A11"/>
      <c r="B11" s="2" t="s">
        <v>47</v>
      </c>
      <c r="C11" s="2"/>
      <c r="D11" s="2"/>
      <c r="E11" s="2"/>
      <c r="F11" s="2"/>
      <c r="G11" s="2"/>
      <c r="H11" s="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8" customHeight="1" x14ac:dyDescent="0.25">
      <c r="A12"/>
      <c r="B12" t="s">
        <v>50</v>
      </c>
      <c r="C12"/>
      <c r="D12"/>
      <c r="E12"/>
      <c r="F12" t="s">
        <v>49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8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8" customHeight="1" x14ac:dyDescent="0.25">
      <c r="A14"/>
      <c r="B14" t="s">
        <v>6</v>
      </c>
      <c r="C14" t="s">
        <v>74</v>
      </c>
      <c r="D14" t="s">
        <v>75</v>
      </c>
      <c r="E14" t="s">
        <v>76</v>
      </c>
      <c r="F14" s="2" t="s">
        <v>58</v>
      </c>
      <c r="G14" s="2"/>
      <c r="H14" s="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8" customHeight="1" x14ac:dyDescent="0.25">
      <c r="A15"/>
      <c r="B15" t="s">
        <v>53</v>
      </c>
      <c r="C15">
        <f>'SO 7367'!E57</f>
        <v>0</v>
      </c>
      <c r="D15">
        <f>'SO 7367'!F57</f>
        <v>0</v>
      </c>
      <c r="E15">
        <f>'SO 7367'!G57</f>
        <v>0</v>
      </c>
      <c r="F15" s="2" t="s">
        <v>59</v>
      </c>
      <c r="G15" s="2"/>
      <c r="H15" s="2"/>
      <c r="I15"/>
      <c r="J15"/>
      <c r="K15"/>
      <c r="L15"/>
      <c r="M15"/>
      <c r="N15"/>
      <c r="O15"/>
      <c r="P15">
        <v>0</v>
      </c>
      <c r="Q15"/>
      <c r="R15"/>
      <c r="S15"/>
      <c r="T15"/>
      <c r="U15"/>
      <c r="V15"/>
      <c r="W15"/>
    </row>
    <row r="16" spans="1:23" ht="18" customHeight="1" x14ac:dyDescent="0.25">
      <c r="A16"/>
      <c r="B16" t="s">
        <v>54</v>
      </c>
      <c r="C16"/>
      <c r="D16"/>
      <c r="E16"/>
      <c r="F16" s="2" t="s">
        <v>60</v>
      </c>
      <c r="G16" s="2"/>
      <c r="H16" s="2"/>
      <c r="I16"/>
      <c r="J16"/>
      <c r="K16"/>
      <c r="L16"/>
      <c r="M16"/>
      <c r="N16"/>
      <c r="O16"/>
      <c r="P16">
        <f>(SUM(Z78:Z100))</f>
        <v>0</v>
      </c>
      <c r="Q16"/>
      <c r="R16"/>
      <c r="S16"/>
      <c r="T16"/>
      <c r="U16"/>
      <c r="V16"/>
      <c r="W16"/>
    </row>
    <row r="17" spans="1:26" ht="18" customHeight="1" x14ac:dyDescent="0.25">
      <c r="A17"/>
      <c r="B17" t="s">
        <v>55</v>
      </c>
      <c r="C17">
        <f>'SO 7367'!E61</f>
        <v>0</v>
      </c>
      <c r="D17">
        <f>'SO 7367'!F61</f>
        <v>0</v>
      </c>
      <c r="E17">
        <f>'SO 7367'!G61</f>
        <v>0</v>
      </c>
      <c r="F17" s="2" t="s">
        <v>61</v>
      </c>
      <c r="G17" s="2"/>
      <c r="H17" s="2"/>
      <c r="I17"/>
      <c r="J17"/>
      <c r="K17"/>
      <c r="L17"/>
      <c r="M17"/>
      <c r="N17"/>
      <c r="O17"/>
      <c r="P17">
        <v>0</v>
      </c>
      <c r="Q17"/>
      <c r="R17"/>
      <c r="S17"/>
      <c r="T17"/>
      <c r="U17"/>
      <c r="V17"/>
      <c r="W17"/>
    </row>
    <row r="18" spans="1:26" ht="18" customHeight="1" x14ac:dyDescent="0.25">
      <c r="A18"/>
      <c r="B18" t="s">
        <v>56</v>
      </c>
      <c r="C18"/>
      <c r="D18"/>
      <c r="E18"/>
      <c r="F18" s="2"/>
      <c r="G18" s="2"/>
      <c r="H18" s="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6" ht="18" customHeight="1" x14ac:dyDescent="0.25">
      <c r="A19"/>
      <c r="B19" t="s">
        <v>57</v>
      </c>
      <c r="C19"/>
      <c r="D19"/>
      <c r="E19">
        <f>SUM(E15:E18)</f>
        <v>0</v>
      </c>
      <c r="F19" s="2" t="s">
        <v>57</v>
      </c>
      <c r="G19" s="2"/>
      <c r="H19" s="2"/>
      <c r="I19"/>
      <c r="J19"/>
      <c r="K19"/>
      <c r="L19"/>
      <c r="M19"/>
      <c r="N19"/>
      <c r="O19"/>
      <c r="P19">
        <f>SUM(P15:P18)</f>
        <v>0</v>
      </c>
      <c r="Q19"/>
      <c r="R19"/>
      <c r="S19"/>
      <c r="T19"/>
      <c r="U19"/>
      <c r="V19"/>
      <c r="W19"/>
    </row>
    <row r="20" spans="1:26" ht="18" customHeight="1" x14ac:dyDescent="0.25">
      <c r="A20"/>
      <c r="B20" t="s">
        <v>67</v>
      </c>
      <c r="C20"/>
      <c r="D20"/>
      <c r="E20"/>
      <c r="F20" s="2" t="s">
        <v>67</v>
      </c>
      <c r="G20" s="2"/>
      <c r="H20" s="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6" ht="18" customHeight="1" x14ac:dyDescent="0.25">
      <c r="A21"/>
      <c r="B21" t="s">
        <v>68</v>
      </c>
      <c r="C21"/>
      <c r="D21"/>
      <c r="E21">
        <f>((E15*U22*0)+(E16*V22*0)+(E17*W22*0))/100</f>
        <v>0</v>
      </c>
      <c r="F21" s="2" t="s">
        <v>71</v>
      </c>
      <c r="G21" s="2"/>
      <c r="H21" s="2"/>
      <c r="I21"/>
      <c r="J21"/>
      <c r="K21"/>
      <c r="L21"/>
      <c r="M21"/>
      <c r="N21"/>
      <c r="O21"/>
      <c r="P21">
        <f>((E15*X22*0)+(E16*Y22*0)+(E17*Z22*0))/100</f>
        <v>0</v>
      </c>
      <c r="Q21"/>
      <c r="R21"/>
      <c r="S21"/>
      <c r="T21"/>
      <c r="U21"/>
      <c r="V21"/>
      <c r="W21"/>
    </row>
    <row r="22" spans="1:26" ht="18" customHeight="1" x14ac:dyDescent="0.25">
      <c r="A22"/>
      <c r="B22" t="s">
        <v>69</v>
      </c>
      <c r="C22"/>
      <c r="D22"/>
      <c r="E22">
        <f>((E15*U23*0)+(E16*V23*0)+(E17*W23*0))/100</f>
        <v>0</v>
      </c>
      <c r="F22" s="2" t="s">
        <v>72</v>
      </c>
      <c r="G22" s="2"/>
      <c r="H22" s="2"/>
      <c r="I22"/>
      <c r="J22"/>
      <c r="K22"/>
      <c r="L22"/>
      <c r="M22"/>
      <c r="N22"/>
      <c r="O22"/>
      <c r="P22">
        <f>((E15*X23*0)+(E16*Y23*0)+(E17*Z23*0))/100</f>
        <v>0</v>
      </c>
      <c r="Q22"/>
      <c r="R22"/>
      <c r="S22"/>
      <c r="T22"/>
      <c r="U22">
        <v>1</v>
      </c>
      <c r="V22">
        <v>1</v>
      </c>
      <c r="W22">
        <v>1</v>
      </c>
      <c r="X22" s="1">
        <v>1</v>
      </c>
      <c r="Y22" s="1">
        <v>1</v>
      </c>
      <c r="Z22" s="1">
        <v>1</v>
      </c>
    </row>
    <row r="23" spans="1:26" ht="18" customHeight="1" x14ac:dyDescent="0.25">
      <c r="A23"/>
      <c r="B23" t="s">
        <v>70</v>
      </c>
      <c r="C23"/>
      <c r="D23"/>
      <c r="E23">
        <f>((E15*U24*0)+(E16*V24*0)+(E17*W24*0))/100</f>
        <v>0</v>
      </c>
      <c r="F23" s="2" t="s">
        <v>73</v>
      </c>
      <c r="G23" s="2"/>
      <c r="H23" s="2"/>
      <c r="I23"/>
      <c r="J23"/>
      <c r="K23"/>
      <c r="L23"/>
      <c r="M23"/>
      <c r="N23"/>
      <c r="O23"/>
      <c r="P23">
        <f>((E15*X24*0)+(E16*Y24*0)+(E17*Z24*0))/100</f>
        <v>0</v>
      </c>
      <c r="Q23"/>
      <c r="R23"/>
      <c r="S23"/>
      <c r="T23"/>
      <c r="U23">
        <v>1</v>
      </c>
      <c r="V23">
        <v>1</v>
      </c>
      <c r="W23">
        <v>0</v>
      </c>
      <c r="X23" s="1">
        <v>1</v>
      </c>
      <c r="Y23" s="1">
        <v>1</v>
      </c>
      <c r="Z23" s="1">
        <v>1</v>
      </c>
    </row>
    <row r="24" spans="1:26" ht="18" customHeight="1" x14ac:dyDescent="0.25">
      <c r="A24"/>
      <c r="B24"/>
      <c r="C24"/>
      <c r="D24"/>
      <c r="E24"/>
      <c r="F24" s="2"/>
      <c r="G24" s="2"/>
      <c r="H24" s="2"/>
      <c r="I24"/>
      <c r="J24"/>
      <c r="K24"/>
      <c r="L24"/>
      <c r="M24"/>
      <c r="N24"/>
      <c r="O24"/>
      <c r="P24"/>
      <c r="Q24"/>
      <c r="R24"/>
      <c r="S24"/>
      <c r="T24"/>
      <c r="U24">
        <v>1</v>
      </c>
      <c r="V24">
        <v>1</v>
      </c>
      <c r="W24">
        <v>1</v>
      </c>
      <c r="X24" s="1">
        <v>1</v>
      </c>
      <c r="Y24" s="1">
        <v>1</v>
      </c>
      <c r="Z24" s="1">
        <v>0</v>
      </c>
    </row>
    <row r="25" spans="1:26" ht="18" customHeight="1" x14ac:dyDescent="0.25">
      <c r="A25"/>
      <c r="B25"/>
      <c r="C25"/>
      <c r="D25"/>
      <c r="E25"/>
      <c r="F25" s="2" t="s">
        <v>57</v>
      </c>
      <c r="G25" s="2"/>
      <c r="H25" s="2"/>
      <c r="I25"/>
      <c r="J25"/>
      <c r="K25"/>
      <c r="L25"/>
      <c r="M25"/>
      <c r="N25"/>
      <c r="O25"/>
      <c r="P25">
        <f>SUM(E21:E24)+SUM(P21:P24)</f>
        <v>0</v>
      </c>
      <c r="Q25"/>
      <c r="R25"/>
      <c r="S25"/>
      <c r="T25"/>
      <c r="U25"/>
      <c r="V25"/>
      <c r="W25"/>
    </row>
    <row r="26" spans="1:26" ht="18" customHeight="1" x14ac:dyDescent="0.25">
      <c r="A26"/>
      <c r="B26" t="s">
        <v>79</v>
      </c>
      <c r="C26"/>
      <c r="D26"/>
      <c r="E26"/>
      <c r="F26" s="2" t="s">
        <v>62</v>
      </c>
      <c r="G26" s="2"/>
      <c r="H26" s="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6" ht="18" customHeight="1" x14ac:dyDescent="0.25">
      <c r="A27"/>
      <c r="B27"/>
      <c r="C27"/>
      <c r="D27"/>
      <c r="E27"/>
      <c r="F27" s="2" t="s">
        <v>63</v>
      </c>
      <c r="G27" s="2"/>
      <c r="H27" s="2"/>
      <c r="I27"/>
      <c r="J27"/>
      <c r="K27"/>
      <c r="L27"/>
      <c r="M27"/>
      <c r="N27"/>
      <c r="O27"/>
      <c r="P27">
        <f>E19+P19+E25+P25</f>
        <v>0</v>
      </c>
      <c r="Q27"/>
      <c r="R27"/>
      <c r="S27"/>
      <c r="T27"/>
      <c r="U27"/>
      <c r="V27"/>
      <c r="W27"/>
    </row>
    <row r="28" spans="1:26" ht="18" customHeight="1" x14ac:dyDescent="0.25">
      <c r="A28"/>
      <c r="B28"/>
      <c r="C28"/>
      <c r="D28"/>
      <c r="E28"/>
      <c r="F28" s="2" t="s">
        <v>64</v>
      </c>
      <c r="G28" s="2"/>
      <c r="H28">
        <f>P27-SUM('SO 7367'!K78:'SO 7367'!K100)</f>
        <v>0</v>
      </c>
      <c r="I28"/>
      <c r="J28"/>
      <c r="K28"/>
      <c r="L28"/>
      <c r="M28"/>
      <c r="N28"/>
      <c r="O28"/>
      <c r="P28">
        <f>ROUND(((ROUND(H28,2)*20)*1/100),2)</f>
        <v>0</v>
      </c>
      <c r="Q28"/>
      <c r="R28"/>
      <c r="S28"/>
      <c r="T28"/>
      <c r="U28"/>
      <c r="V28"/>
      <c r="W28"/>
    </row>
    <row r="29" spans="1:26" ht="18" customHeight="1" x14ac:dyDescent="0.25">
      <c r="A29"/>
      <c r="B29"/>
      <c r="C29"/>
      <c r="D29"/>
      <c r="E29"/>
      <c r="F29" s="2" t="s">
        <v>65</v>
      </c>
      <c r="G29" s="2"/>
      <c r="H29">
        <f>SUM('SO 7367'!K78:'SO 7367'!K100)</f>
        <v>0</v>
      </c>
      <c r="I29"/>
      <c r="J29"/>
      <c r="K29"/>
      <c r="L29"/>
      <c r="M29"/>
      <c r="N29"/>
      <c r="O29"/>
      <c r="P29">
        <f>ROUND(((ROUND(H29,2)*0)/100),2)</f>
        <v>0</v>
      </c>
      <c r="Q29"/>
      <c r="R29"/>
      <c r="S29"/>
      <c r="T29"/>
      <c r="U29"/>
      <c r="V29"/>
      <c r="W29"/>
    </row>
    <row r="30" spans="1:26" ht="18" customHeight="1" x14ac:dyDescent="0.25">
      <c r="A30"/>
      <c r="B30"/>
      <c r="C30"/>
      <c r="D30"/>
      <c r="E30"/>
      <c r="F30" s="2" t="s">
        <v>66</v>
      </c>
      <c r="G30" s="2"/>
      <c r="H30"/>
      <c r="I30"/>
      <c r="J30"/>
      <c r="K30"/>
      <c r="L30"/>
      <c r="M30"/>
      <c r="N30"/>
      <c r="O30"/>
      <c r="P30">
        <f>SUM(P27:P29)</f>
        <v>0</v>
      </c>
      <c r="Q30"/>
      <c r="R30"/>
      <c r="S30"/>
      <c r="T30"/>
      <c r="U30"/>
      <c r="V30"/>
      <c r="W30"/>
    </row>
    <row r="31" spans="1:26" ht="18" customHeight="1" x14ac:dyDescent="0.25">
      <c r="A31"/>
      <c r="B31"/>
      <c r="C31"/>
      <c r="D31"/>
      <c r="E31"/>
      <c r="F31" s="2"/>
      <c r="G31" s="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6" ht="18" customHeight="1" x14ac:dyDescent="0.25">
      <c r="A32"/>
      <c r="B32" t="s">
        <v>77</v>
      </c>
      <c r="C32"/>
      <c r="D32"/>
      <c r="E32" t="s">
        <v>78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8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8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8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8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35.1" customHeight="1" x14ac:dyDescent="0.25">
      <c r="A44"/>
      <c r="B44" s="2" t="s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/>
    </row>
    <row r="45" spans="1:2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20.100000000000001" customHeight="1" x14ac:dyDescent="0.25">
      <c r="A46"/>
      <c r="B46" s="2" t="s">
        <v>45</v>
      </c>
      <c r="C46" s="2"/>
      <c r="D46" s="2"/>
      <c r="E46" s="2"/>
      <c r="F46" s="2" t="s">
        <v>42</v>
      </c>
      <c r="G46" s="2"/>
      <c r="H46" s="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20.100000000000001" customHeight="1" x14ac:dyDescent="0.25">
      <c r="A47"/>
      <c r="B47" s="2" t="s">
        <v>46</v>
      </c>
      <c r="C47" s="2"/>
      <c r="D47" s="2"/>
      <c r="E47" s="2"/>
      <c r="F47" s="2" t="s">
        <v>40</v>
      </c>
      <c r="G47" s="2"/>
      <c r="H47" s="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20.100000000000001" customHeight="1" x14ac:dyDescent="0.25">
      <c r="A48"/>
      <c r="B48" s="2" t="s">
        <v>47</v>
      </c>
      <c r="C48" s="2"/>
      <c r="D48" s="2"/>
      <c r="E48" s="2"/>
      <c r="F48" s="2" t="s">
        <v>83</v>
      </c>
      <c r="G48" s="2"/>
      <c r="H48" s="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6" ht="30" customHeight="1" x14ac:dyDescent="0.25">
      <c r="A49"/>
      <c r="B49" s="2" t="s">
        <v>1</v>
      </c>
      <c r="C49" s="2"/>
      <c r="D49" s="2"/>
      <c r="E49" s="2"/>
      <c r="F49" s="2"/>
      <c r="G49" s="2"/>
      <c r="H49" s="2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6" x14ac:dyDescent="0.25">
      <c r="A50"/>
      <c r="B50" t="s">
        <v>37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6" x14ac:dyDescent="0.25">
      <c r="A51"/>
      <c r="B51" t="s">
        <v>1329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6" x14ac:dyDescent="0.25">
      <c r="A53"/>
      <c r="B53" t="s">
        <v>84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6" x14ac:dyDescent="0.25">
      <c r="A54"/>
      <c r="B54" s="2" t="s">
        <v>80</v>
      </c>
      <c r="C54" s="2"/>
      <c r="D54"/>
      <c r="E54" t="s">
        <v>74</v>
      </c>
      <c r="F54" t="s">
        <v>75</v>
      </c>
      <c r="G54" t="s">
        <v>57</v>
      </c>
      <c r="H54" t="s">
        <v>81</v>
      </c>
      <c r="I54" t="s">
        <v>82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6" x14ac:dyDescent="0.25">
      <c r="A55"/>
      <c r="B55" s="2" t="s">
        <v>85</v>
      </c>
      <c r="C55" s="2"/>
      <c r="D55" s="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 s="2" t="s">
        <v>87</v>
      </c>
      <c r="C56" s="2"/>
      <c r="D56" s="2"/>
      <c r="E56">
        <f>'SO 7367'!L88</f>
        <v>0</v>
      </c>
      <c r="F56">
        <f>'SO 7367'!M88</f>
        <v>0</v>
      </c>
      <c r="G56">
        <f>'SO 7367'!I88</f>
        <v>0</v>
      </c>
      <c r="H56">
        <f>'SO 7367'!S88</f>
        <v>0</v>
      </c>
      <c r="I56">
        <f>'SO 7367'!V88</f>
        <v>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 s="2" t="s">
        <v>85</v>
      </c>
      <c r="C57" s="2"/>
      <c r="D57" s="2"/>
      <c r="E57">
        <f>'SO 7367'!L90</f>
        <v>0</v>
      </c>
      <c r="F57">
        <f>'SO 7367'!M90</f>
        <v>0</v>
      </c>
      <c r="G57">
        <f>'SO 7367'!I90</f>
        <v>0</v>
      </c>
      <c r="H57">
        <f>'SO 7367'!S90</f>
        <v>0</v>
      </c>
      <c r="I57">
        <f>'SO 7367'!V90</f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V58"/>
      <c r="W58"/>
    </row>
    <row r="59" spans="1:26" x14ac:dyDescent="0.25">
      <c r="A59"/>
      <c r="B59" s="2" t="s">
        <v>105</v>
      </c>
      <c r="C59" s="2"/>
      <c r="D59" s="2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 s="2" t="s">
        <v>1330</v>
      </c>
      <c r="C60" s="2"/>
      <c r="D60" s="2"/>
      <c r="E60">
        <f>'SO 7367'!L98</f>
        <v>0</v>
      </c>
      <c r="F60">
        <f>'SO 7367'!M98</f>
        <v>0</v>
      </c>
      <c r="G60">
        <f>'SO 7367'!I98</f>
        <v>0</v>
      </c>
      <c r="H60">
        <f>'SO 7367'!S98</f>
        <v>0</v>
      </c>
      <c r="I60">
        <f>'SO 7367'!V98</f>
        <v>0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/>
      <c r="B61" s="2" t="s">
        <v>105</v>
      </c>
      <c r="C61" s="2"/>
      <c r="D61" s="2"/>
      <c r="E61">
        <f>'SO 7367'!L100</f>
        <v>0</v>
      </c>
      <c r="F61">
        <f>'SO 7367'!M100</f>
        <v>0</v>
      </c>
      <c r="G61">
        <f>'SO 7367'!I100</f>
        <v>0</v>
      </c>
      <c r="H61">
        <f>'SO 7367'!S100</f>
        <v>0</v>
      </c>
      <c r="I61">
        <f>'SO 7367'!V100</f>
        <v>0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V62"/>
      <c r="W62"/>
    </row>
    <row r="63" spans="1:26" x14ac:dyDescent="0.25">
      <c r="A63"/>
      <c r="B63" s="2" t="s">
        <v>107</v>
      </c>
      <c r="C63" s="2"/>
      <c r="D63" s="2"/>
      <c r="E63">
        <f>'SO 7367'!L101</f>
        <v>0</v>
      </c>
      <c r="F63">
        <f>'SO 7367'!M101</f>
        <v>0</v>
      </c>
      <c r="G63">
        <f>'SO 7367'!I101</f>
        <v>0</v>
      </c>
      <c r="H63">
        <f>'SO 7367'!S101</f>
        <v>0</v>
      </c>
      <c r="I63">
        <f>'SO 7367'!V101</f>
        <v>0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6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6" ht="35.1" customHeight="1" x14ac:dyDescent="0.25">
      <c r="A67"/>
      <c r="B67" s="2" t="s">
        <v>108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/>
    </row>
    <row r="68" spans="1:2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6" ht="20.100000000000001" customHeight="1" x14ac:dyDescent="0.25">
      <c r="A69"/>
      <c r="B69" s="2" t="s">
        <v>45</v>
      </c>
      <c r="C69" s="2"/>
      <c r="D69" s="2"/>
      <c r="E69" s="2"/>
      <c r="F69"/>
      <c r="G69"/>
      <c r="H69" t="s">
        <v>42</v>
      </c>
      <c r="I69" s="2"/>
      <c r="J69" s="2"/>
      <c r="K69" s="2"/>
      <c r="L69" s="2"/>
      <c r="M69" s="2"/>
      <c r="N69" s="2"/>
      <c r="O69" s="2"/>
      <c r="P69" s="2"/>
      <c r="Q69"/>
      <c r="R69"/>
      <c r="S69"/>
      <c r="T69"/>
      <c r="U69"/>
      <c r="V69"/>
      <c r="W69"/>
    </row>
    <row r="70" spans="1:26" ht="20.100000000000001" customHeight="1" x14ac:dyDescent="0.25">
      <c r="A70"/>
      <c r="B70" s="2" t="s">
        <v>46</v>
      </c>
      <c r="C70" s="2"/>
      <c r="D70" s="2"/>
      <c r="E70" s="2"/>
      <c r="F70"/>
      <c r="G70"/>
      <c r="H70" t="s">
        <v>119</v>
      </c>
      <c r="I70" t="s">
        <v>120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6" ht="20.100000000000001" customHeight="1" x14ac:dyDescent="0.25">
      <c r="A71"/>
      <c r="B71" s="2" t="s">
        <v>47</v>
      </c>
      <c r="C71" s="2"/>
      <c r="D71" s="2"/>
      <c r="E71" s="2"/>
      <c r="F71"/>
      <c r="G71"/>
      <c r="H71" t="s">
        <v>121</v>
      </c>
      <c r="I71" t="s">
        <v>44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6" ht="20.100000000000001" customHeight="1" x14ac:dyDescent="0.25">
      <c r="A72"/>
      <c r="B72" t="s">
        <v>122</v>
      </c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6" ht="20.100000000000001" customHeight="1" x14ac:dyDescent="0.25">
      <c r="A73"/>
      <c r="B73" t="s">
        <v>37</v>
      </c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6" ht="20.100000000000001" customHeight="1" x14ac:dyDescent="0.25">
      <c r="A74"/>
      <c r="B74" t="s">
        <v>1329</v>
      </c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6" ht="20.100000000000001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6" ht="20.100000000000001" customHeight="1" x14ac:dyDescent="0.25">
      <c r="A76"/>
      <c r="B76" t="s">
        <v>84</v>
      </c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6" x14ac:dyDescent="0.25">
      <c r="A77"/>
      <c r="B77" t="s">
        <v>109</v>
      </c>
      <c r="C77" t="s">
        <v>110</v>
      </c>
      <c r="D77" t="s">
        <v>111</v>
      </c>
      <c r="E77"/>
      <c r="F77" t="s">
        <v>112</v>
      </c>
      <c r="G77" t="s">
        <v>113</v>
      </c>
      <c r="H77" t="s">
        <v>114</v>
      </c>
      <c r="I77" t="s">
        <v>115</v>
      </c>
      <c r="J77"/>
      <c r="K77"/>
      <c r="L77"/>
      <c r="M77"/>
      <c r="N77"/>
      <c r="O77"/>
      <c r="P77" t="s">
        <v>116</v>
      </c>
      <c r="Q77"/>
      <c r="R77"/>
      <c r="S77" t="s">
        <v>117</v>
      </c>
      <c r="T77"/>
      <c r="U77"/>
      <c r="V77" t="s">
        <v>118</v>
      </c>
      <c r="W77"/>
    </row>
    <row r="78" spans="1:26" x14ac:dyDescent="0.25">
      <c r="A78"/>
      <c r="B78"/>
      <c r="C78"/>
      <c r="D78" s="2" t="s">
        <v>85</v>
      </c>
      <c r="E78" s="2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 x14ac:dyDescent="0.25">
      <c r="A79"/>
      <c r="B79"/>
      <c r="C79">
        <v>2</v>
      </c>
      <c r="D79" s="2" t="s">
        <v>87</v>
      </c>
      <c r="E79" s="2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ht="24.95" customHeight="1" x14ac:dyDescent="0.25">
      <c r="A80"/>
      <c r="B80"/>
      <c r="C80" t="s">
        <v>1331</v>
      </c>
      <c r="D80" s="2" t="s">
        <v>1332</v>
      </c>
      <c r="E80" s="2"/>
      <c r="F80" t="s">
        <v>218</v>
      </c>
      <c r="G80">
        <v>1</v>
      </c>
      <c r="H80">
        <v>0</v>
      </c>
      <c r="I80">
        <f t="shared" ref="I80:I87" si="0">ROUND(G80*(H80),2)</f>
        <v>0</v>
      </c>
      <c r="J80">
        <f t="shared" ref="J80:J87" si="1">ROUND(G80*(N80),2)</f>
        <v>0</v>
      </c>
      <c r="K80">
        <f t="shared" ref="K80:K87" si="2">ROUND(G80*(O80),2)</f>
        <v>0</v>
      </c>
      <c r="L80">
        <f t="shared" ref="L80:L87" si="3">ROUND(G80*(H80),2)</f>
        <v>0</v>
      </c>
      <c r="M80"/>
      <c r="N80">
        <v>0</v>
      </c>
      <c r="O80"/>
      <c r="P80"/>
      <c r="Q80"/>
      <c r="R80"/>
      <c r="S80">
        <f t="shared" ref="S80:S87" si="4">ROUND(G80*(P80),3)</f>
        <v>0</v>
      </c>
      <c r="T80"/>
      <c r="U80"/>
      <c r="V80"/>
      <c r="W80"/>
      <c r="Z80" s="1">
        <f t="shared" ref="Z80:Z87" si="5">0.058844*POWER(I80,0.952797)</f>
        <v>0</v>
      </c>
    </row>
    <row r="81" spans="1:26" ht="24.95" customHeight="1" x14ac:dyDescent="0.25">
      <c r="A81"/>
      <c r="B81"/>
      <c r="C81" t="s">
        <v>1333</v>
      </c>
      <c r="D81" s="2" t="s">
        <v>1334</v>
      </c>
      <c r="E81" s="2"/>
      <c r="F81" t="s">
        <v>218</v>
      </c>
      <c r="G81">
        <v>1</v>
      </c>
      <c r="H81">
        <v>0</v>
      </c>
      <c r="I81">
        <f t="shared" si="0"/>
        <v>0</v>
      </c>
      <c r="J81">
        <f t="shared" si="1"/>
        <v>0</v>
      </c>
      <c r="K81">
        <f t="shared" si="2"/>
        <v>0</v>
      </c>
      <c r="L81">
        <f t="shared" si="3"/>
        <v>0</v>
      </c>
      <c r="M81"/>
      <c r="N81">
        <v>0</v>
      </c>
      <c r="O81"/>
      <c r="P81"/>
      <c r="Q81"/>
      <c r="R81"/>
      <c r="S81">
        <f t="shared" si="4"/>
        <v>0</v>
      </c>
      <c r="T81"/>
      <c r="U81"/>
      <c r="V81"/>
      <c r="W81"/>
      <c r="Z81" s="1">
        <f t="shared" si="5"/>
        <v>0</v>
      </c>
    </row>
    <row r="82" spans="1:26" ht="24.95" customHeight="1" x14ac:dyDescent="0.25">
      <c r="A82"/>
      <c r="B82"/>
      <c r="C82" t="s">
        <v>1335</v>
      </c>
      <c r="D82" s="2" t="s">
        <v>1336</v>
      </c>
      <c r="E82" s="2"/>
      <c r="F82" t="s">
        <v>218</v>
      </c>
      <c r="G82">
        <v>9</v>
      </c>
      <c r="H82">
        <v>0</v>
      </c>
      <c r="I82">
        <f t="shared" si="0"/>
        <v>0</v>
      </c>
      <c r="J82">
        <f t="shared" si="1"/>
        <v>0</v>
      </c>
      <c r="K82">
        <f t="shared" si="2"/>
        <v>0</v>
      </c>
      <c r="L82">
        <f t="shared" si="3"/>
        <v>0</v>
      </c>
      <c r="M82"/>
      <c r="N82">
        <v>0</v>
      </c>
      <c r="O82"/>
      <c r="P82"/>
      <c r="Q82"/>
      <c r="R82"/>
      <c r="S82">
        <f t="shared" si="4"/>
        <v>0</v>
      </c>
      <c r="T82"/>
      <c r="U82"/>
      <c r="V82"/>
      <c r="W82"/>
      <c r="Z82" s="1">
        <f t="shared" si="5"/>
        <v>0</v>
      </c>
    </row>
    <row r="83" spans="1:26" ht="24.95" customHeight="1" x14ac:dyDescent="0.25">
      <c r="A83"/>
      <c r="B83"/>
      <c r="C83" t="s">
        <v>1337</v>
      </c>
      <c r="D83" s="2" t="s">
        <v>1338</v>
      </c>
      <c r="E83" s="2"/>
      <c r="F83" t="s">
        <v>218</v>
      </c>
      <c r="G83">
        <v>1</v>
      </c>
      <c r="H83">
        <v>0</v>
      </c>
      <c r="I83">
        <f t="shared" si="0"/>
        <v>0</v>
      </c>
      <c r="J83">
        <f t="shared" si="1"/>
        <v>0</v>
      </c>
      <c r="K83">
        <f t="shared" si="2"/>
        <v>0</v>
      </c>
      <c r="L83">
        <f t="shared" si="3"/>
        <v>0</v>
      </c>
      <c r="M83"/>
      <c r="N83">
        <v>0</v>
      </c>
      <c r="O83"/>
      <c r="P83"/>
      <c r="Q83"/>
      <c r="R83"/>
      <c r="S83">
        <f t="shared" si="4"/>
        <v>0</v>
      </c>
      <c r="T83"/>
      <c r="U83"/>
      <c r="V83"/>
      <c r="W83"/>
      <c r="Z83" s="1">
        <f t="shared" si="5"/>
        <v>0</v>
      </c>
    </row>
    <row r="84" spans="1:26" ht="24.95" customHeight="1" x14ac:dyDescent="0.25">
      <c r="A84"/>
      <c r="B84"/>
      <c r="C84" t="s">
        <v>1339</v>
      </c>
      <c r="D84" s="2" t="s">
        <v>1340</v>
      </c>
      <c r="E84" s="2"/>
      <c r="F84" t="s">
        <v>125</v>
      </c>
      <c r="G84">
        <v>6</v>
      </c>
      <c r="H84">
        <v>0</v>
      </c>
      <c r="I84">
        <f t="shared" si="0"/>
        <v>0</v>
      </c>
      <c r="J84">
        <f t="shared" si="1"/>
        <v>0</v>
      </c>
      <c r="K84">
        <f t="shared" si="2"/>
        <v>0</v>
      </c>
      <c r="L84">
        <f t="shared" si="3"/>
        <v>0</v>
      </c>
      <c r="M84"/>
      <c r="N84">
        <v>0</v>
      </c>
      <c r="O84"/>
      <c r="P84"/>
      <c r="Q84"/>
      <c r="R84"/>
      <c r="S84">
        <f t="shared" si="4"/>
        <v>0</v>
      </c>
      <c r="T84"/>
      <c r="U84"/>
      <c r="V84"/>
      <c r="W84"/>
      <c r="Z84" s="1">
        <f t="shared" si="5"/>
        <v>0</v>
      </c>
    </row>
    <row r="85" spans="1:26" ht="24.95" customHeight="1" x14ac:dyDescent="0.25">
      <c r="A85"/>
      <c r="B85"/>
      <c r="C85" t="s">
        <v>1341</v>
      </c>
      <c r="D85" s="2" t="s">
        <v>1342</v>
      </c>
      <c r="E85" s="2"/>
      <c r="F85" t="s">
        <v>218</v>
      </c>
      <c r="G85">
        <v>1</v>
      </c>
      <c r="H85">
        <v>0</v>
      </c>
      <c r="I85">
        <f t="shared" si="0"/>
        <v>0</v>
      </c>
      <c r="J85">
        <f t="shared" si="1"/>
        <v>0</v>
      </c>
      <c r="K85">
        <f t="shared" si="2"/>
        <v>0</v>
      </c>
      <c r="L85">
        <f t="shared" si="3"/>
        <v>0</v>
      </c>
      <c r="M85"/>
      <c r="N85">
        <v>0</v>
      </c>
      <c r="O85"/>
      <c r="P85"/>
      <c r="Q85"/>
      <c r="R85"/>
      <c r="S85">
        <f t="shared" si="4"/>
        <v>0</v>
      </c>
      <c r="T85"/>
      <c r="U85"/>
      <c r="V85"/>
      <c r="W85"/>
      <c r="Z85" s="1">
        <f t="shared" si="5"/>
        <v>0</v>
      </c>
    </row>
    <row r="86" spans="1:26" ht="24.95" customHeight="1" x14ac:dyDescent="0.25">
      <c r="A86"/>
      <c r="B86"/>
      <c r="C86" t="s">
        <v>1343</v>
      </c>
      <c r="D86" s="2" t="s">
        <v>1344</v>
      </c>
      <c r="E86" s="2"/>
      <c r="F86" t="s">
        <v>218</v>
      </c>
      <c r="G86">
        <v>1</v>
      </c>
      <c r="H86">
        <v>0</v>
      </c>
      <c r="I86">
        <f t="shared" si="0"/>
        <v>0</v>
      </c>
      <c r="J86">
        <f t="shared" si="1"/>
        <v>0</v>
      </c>
      <c r="K86">
        <f t="shared" si="2"/>
        <v>0</v>
      </c>
      <c r="L86">
        <f t="shared" si="3"/>
        <v>0</v>
      </c>
      <c r="M86"/>
      <c r="N86">
        <v>0</v>
      </c>
      <c r="O86"/>
      <c r="P86"/>
      <c r="Q86"/>
      <c r="R86"/>
      <c r="S86">
        <f t="shared" si="4"/>
        <v>0</v>
      </c>
      <c r="T86"/>
      <c r="U86"/>
      <c r="V86"/>
      <c r="W86"/>
      <c r="Z86" s="1">
        <f t="shared" si="5"/>
        <v>0</v>
      </c>
    </row>
    <row r="87" spans="1:26" ht="24.95" customHeight="1" x14ac:dyDescent="0.25">
      <c r="A87"/>
      <c r="B87"/>
      <c r="C87" t="s">
        <v>1345</v>
      </c>
      <c r="D87" s="2" t="s">
        <v>1346</v>
      </c>
      <c r="E87" s="2"/>
      <c r="F87" t="s">
        <v>218</v>
      </c>
      <c r="G87">
        <v>1</v>
      </c>
      <c r="H87">
        <v>0</v>
      </c>
      <c r="I87">
        <f t="shared" si="0"/>
        <v>0</v>
      </c>
      <c r="J87">
        <f t="shared" si="1"/>
        <v>0</v>
      </c>
      <c r="K87">
        <f t="shared" si="2"/>
        <v>0</v>
      </c>
      <c r="L87">
        <f t="shared" si="3"/>
        <v>0</v>
      </c>
      <c r="M87"/>
      <c r="N87">
        <v>0</v>
      </c>
      <c r="O87"/>
      <c r="P87"/>
      <c r="Q87"/>
      <c r="R87"/>
      <c r="S87">
        <f t="shared" si="4"/>
        <v>0</v>
      </c>
      <c r="T87"/>
      <c r="U87"/>
      <c r="V87"/>
      <c r="W87"/>
      <c r="Z87" s="1">
        <f t="shared" si="5"/>
        <v>0</v>
      </c>
    </row>
    <row r="88" spans="1:26" x14ac:dyDescent="0.25">
      <c r="A88"/>
      <c r="B88"/>
      <c r="C88">
        <v>2</v>
      </c>
      <c r="D88" s="2" t="s">
        <v>87</v>
      </c>
      <c r="E88" s="2"/>
      <c r="F88"/>
      <c r="G88"/>
      <c r="H88"/>
      <c r="I88">
        <f>ROUND((SUM(I79:I87))/1,2)</f>
        <v>0</v>
      </c>
      <c r="J88"/>
      <c r="K88"/>
      <c r="L88">
        <f>ROUND((SUM(L79:L87))/1,2)</f>
        <v>0</v>
      </c>
      <c r="M88">
        <f>ROUND((SUM(M79:M87))/1,2)</f>
        <v>0</v>
      </c>
      <c r="N88"/>
      <c r="O88"/>
      <c r="P88"/>
      <c r="Q88"/>
      <c r="R88"/>
      <c r="S88">
        <f>ROUND((SUM(S79:S87))/1,2)</f>
        <v>0</v>
      </c>
      <c r="T88"/>
      <c r="U88"/>
      <c r="V88">
        <f>ROUND((SUM(V79:V87))/1,2)</f>
        <v>0</v>
      </c>
      <c r="W88"/>
      <c r="X88"/>
      <c r="Y88"/>
      <c r="Z88"/>
    </row>
    <row r="89" spans="1:26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6" x14ac:dyDescent="0.25">
      <c r="A90"/>
      <c r="B90"/>
      <c r="C90"/>
      <c r="D90" s="2" t="s">
        <v>85</v>
      </c>
      <c r="E90" s="2"/>
      <c r="F90"/>
      <c r="G90"/>
      <c r="H90"/>
      <c r="I90">
        <f>ROUND((SUM(I78:I89))/2,2)</f>
        <v>0</v>
      </c>
      <c r="J90"/>
      <c r="K90"/>
      <c r="L90">
        <f>ROUND((SUM(L78:L89))/2,2)</f>
        <v>0</v>
      </c>
      <c r="M90">
        <f>ROUND((SUM(M78:M89))/2,2)</f>
        <v>0</v>
      </c>
      <c r="N90"/>
      <c r="O90"/>
      <c r="P90"/>
      <c r="Q90"/>
      <c r="R90"/>
      <c r="S90">
        <f>ROUND((SUM(S78:S89))/2,2)</f>
        <v>0</v>
      </c>
      <c r="T90"/>
      <c r="U90"/>
      <c r="V90">
        <f>ROUND((SUM(V78:V89))/2,2)</f>
        <v>0</v>
      </c>
      <c r="W90"/>
    </row>
    <row r="91" spans="1:26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6" x14ac:dyDescent="0.25">
      <c r="A92"/>
      <c r="B92"/>
      <c r="C92"/>
      <c r="D92" s="2" t="s">
        <v>105</v>
      </c>
      <c r="E92" s="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:26" x14ac:dyDescent="0.25">
      <c r="A93"/>
      <c r="B93"/>
      <c r="C93">
        <v>923</v>
      </c>
      <c r="D93" s="2" t="s">
        <v>1330</v>
      </c>
      <c r="E93" s="2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26" ht="24.95" customHeight="1" x14ac:dyDescent="0.25">
      <c r="A94"/>
      <c r="B94"/>
      <c r="C94" t="s">
        <v>1347</v>
      </c>
      <c r="D94" s="2" t="s">
        <v>1348</v>
      </c>
      <c r="E94" s="2"/>
      <c r="F94" t="s">
        <v>218</v>
      </c>
      <c r="G94">
        <v>1</v>
      </c>
      <c r="H94">
        <v>0</v>
      </c>
      <c r="I94">
        <f>ROUND(G94*(H94),2)</f>
        <v>0</v>
      </c>
      <c r="J94">
        <f>ROUND(G94*(N94),2)</f>
        <v>0</v>
      </c>
      <c r="K94">
        <f>ROUND(G94*(O94),2)</f>
        <v>0</v>
      </c>
      <c r="L94">
        <f>ROUND(G94*(H94),2)</f>
        <v>0</v>
      </c>
      <c r="M94"/>
      <c r="N94">
        <v>0</v>
      </c>
      <c r="O94"/>
      <c r="P94"/>
      <c r="Q94"/>
      <c r="R94"/>
      <c r="S94">
        <f>ROUND(G94*(P94),3)</f>
        <v>0</v>
      </c>
      <c r="T94"/>
      <c r="U94"/>
      <c r="V94"/>
      <c r="W94"/>
      <c r="Z94" s="1">
        <f>0.058844*POWER(I94,0.952797)</f>
        <v>0</v>
      </c>
    </row>
    <row r="95" spans="1:26" ht="24.95" customHeight="1" x14ac:dyDescent="0.25">
      <c r="A95"/>
      <c r="B95"/>
      <c r="C95" t="s">
        <v>1349</v>
      </c>
      <c r="D95" s="2" t="s">
        <v>1350</v>
      </c>
      <c r="E95" s="2"/>
      <c r="F95" t="s">
        <v>218</v>
      </c>
      <c r="G95">
        <v>1</v>
      </c>
      <c r="H95">
        <v>0</v>
      </c>
      <c r="I95">
        <f>ROUND(G95*(H95),2)</f>
        <v>0</v>
      </c>
      <c r="J95">
        <f>ROUND(G95*(N95),2)</f>
        <v>0</v>
      </c>
      <c r="K95">
        <f>ROUND(G95*(O95),2)</f>
        <v>0</v>
      </c>
      <c r="L95">
        <f>ROUND(G95*(H95),2)</f>
        <v>0</v>
      </c>
      <c r="M95"/>
      <c r="N95">
        <v>0</v>
      </c>
      <c r="O95"/>
      <c r="P95"/>
      <c r="Q95"/>
      <c r="R95"/>
      <c r="S95">
        <f>ROUND(G95*(P95),3)</f>
        <v>0</v>
      </c>
      <c r="T95"/>
      <c r="U95"/>
      <c r="V95"/>
      <c r="W95"/>
      <c r="Z95" s="1">
        <f>0.058844*POWER(I95,0.952797)</f>
        <v>0</v>
      </c>
    </row>
    <row r="96" spans="1:26" ht="24.95" customHeight="1" x14ac:dyDescent="0.25">
      <c r="A96"/>
      <c r="B96"/>
      <c r="C96" t="s">
        <v>1351</v>
      </c>
      <c r="D96" s="2" t="s">
        <v>1352</v>
      </c>
      <c r="E96" s="2"/>
      <c r="F96" t="s">
        <v>218</v>
      </c>
      <c r="G96">
        <v>1</v>
      </c>
      <c r="H96">
        <v>0</v>
      </c>
      <c r="I96">
        <f>ROUND(G96*(H96),2)</f>
        <v>0</v>
      </c>
      <c r="J96">
        <f>ROUND(G96*(N96),2)</f>
        <v>0</v>
      </c>
      <c r="K96">
        <f>ROUND(G96*(O96),2)</f>
        <v>0</v>
      </c>
      <c r="L96">
        <f>ROUND(G96*(H96),2)</f>
        <v>0</v>
      </c>
      <c r="M96"/>
      <c r="N96">
        <v>0</v>
      </c>
      <c r="O96"/>
      <c r="P96"/>
      <c r="Q96"/>
      <c r="R96"/>
      <c r="S96">
        <f>ROUND(G96*(P96),3)</f>
        <v>0</v>
      </c>
      <c r="T96"/>
      <c r="U96"/>
      <c r="V96"/>
      <c r="W96"/>
      <c r="Z96" s="1">
        <f>0.058844*POWER(I96,0.952797)</f>
        <v>0</v>
      </c>
    </row>
    <row r="97" spans="1:26" ht="24.95" customHeight="1" x14ac:dyDescent="0.25">
      <c r="A97"/>
      <c r="B97"/>
      <c r="C97" t="s">
        <v>1353</v>
      </c>
      <c r="D97" s="2" t="s">
        <v>1354</v>
      </c>
      <c r="E97" s="2"/>
      <c r="F97" t="s">
        <v>218</v>
      </c>
      <c r="G97">
        <v>1</v>
      </c>
      <c r="H97">
        <v>0</v>
      </c>
      <c r="I97">
        <f>ROUND(G97*(H97),2)</f>
        <v>0</v>
      </c>
      <c r="J97">
        <f>ROUND(G97*(N97),2)</f>
        <v>0</v>
      </c>
      <c r="K97">
        <f>ROUND(G97*(O97),2)</f>
        <v>0</v>
      </c>
      <c r="L97">
        <f>ROUND(G97*(H97),2)</f>
        <v>0</v>
      </c>
      <c r="M97"/>
      <c r="N97">
        <v>0</v>
      </c>
      <c r="O97"/>
      <c r="P97"/>
      <c r="Q97"/>
      <c r="R97"/>
      <c r="S97">
        <f>ROUND(G97*(P97),3)</f>
        <v>0</v>
      </c>
      <c r="T97"/>
      <c r="U97"/>
      <c r="V97"/>
      <c r="W97"/>
      <c r="Z97" s="1">
        <f>0.058844*POWER(I97,0.952797)</f>
        <v>0</v>
      </c>
    </row>
    <row r="98" spans="1:26" x14ac:dyDescent="0.25">
      <c r="A98"/>
      <c r="B98"/>
      <c r="C98">
        <v>923</v>
      </c>
      <c r="D98" s="2" t="s">
        <v>1330</v>
      </c>
      <c r="E98" s="2"/>
      <c r="F98"/>
      <c r="G98"/>
      <c r="H98"/>
      <c r="I98">
        <f>ROUND((SUM(I93:I97))/1,2)</f>
        <v>0</v>
      </c>
      <c r="J98"/>
      <c r="K98"/>
      <c r="L98">
        <f>ROUND((SUM(L93:L97))/1,2)</f>
        <v>0</v>
      </c>
      <c r="M98">
        <f>ROUND((SUM(M93:M97))/1,2)</f>
        <v>0</v>
      </c>
      <c r="N98"/>
      <c r="O98"/>
      <c r="P98"/>
      <c r="Q98"/>
      <c r="R98"/>
      <c r="S98">
        <f>ROUND((SUM(S93:S97))/1,2)</f>
        <v>0</v>
      </c>
      <c r="T98"/>
      <c r="U98"/>
      <c r="V98">
        <f>ROUND((SUM(V93:V97))/1,2)</f>
        <v>0</v>
      </c>
      <c r="W98"/>
    </row>
    <row r="99" spans="1:26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spans="1:26" x14ac:dyDescent="0.25">
      <c r="A100"/>
      <c r="B100"/>
      <c r="C100"/>
      <c r="D100" s="2" t="s">
        <v>105</v>
      </c>
      <c r="E100" s="2"/>
      <c r="F100"/>
      <c r="G100"/>
      <c r="H100"/>
      <c r="I100">
        <f>ROUND((SUM(I92:I99))/2,2)</f>
        <v>0</v>
      </c>
      <c r="J100"/>
      <c r="K100"/>
      <c r="L100">
        <f>ROUND((SUM(L92:L99))/2,2)</f>
        <v>0</v>
      </c>
      <c r="M100">
        <f>ROUND((SUM(M92:M99))/2,2)</f>
        <v>0</v>
      </c>
      <c r="N100"/>
      <c r="O100"/>
      <c r="P100"/>
      <c r="Q100"/>
      <c r="R100"/>
      <c r="S100">
        <f>ROUND((SUM(S92:S99))/2,2)</f>
        <v>0</v>
      </c>
      <c r="T100"/>
      <c r="U100"/>
      <c r="V100">
        <f>ROUND((SUM(V92:V99))/2,2)</f>
        <v>0</v>
      </c>
      <c r="W100"/>
    </row>
    <row r="101" spans="1:26" x14ac:dyDescent="0.25">
      <c r="A101"/>
      <c r="B101"/>
      <c r="C101"/>
      <c r="D101" s="2" t="s">
        <v>107</v>
      </c>
      <c r="E101" s="2"/>
      <c r="F101"/>
      <c r="G101"/>
      <c r="H101"/>
      <c r="I101">
        <f>ROUND((SUM(I78:I100))/3,2)</f>
        <v>0</v>
      </c>
      <c r="J101"/>
      <c r="K101">
        <f>ROUND((SUM(K78:K100))/3,2)</f>
        <v>0</v>
      </c>
      <c r="L101">
        <f>ROUND((SUM(L78:L100))/3,2)</f>
        <v>0</v>
      </c>
      <c r="M101">
        <f>ROUND((SUM(M78:M100))/3,2)</f>
        <v>0</v>
      </c>
      <c r="N101"/>
      <c r="O101"/>
      <c r="P101"/>
      <c r="Q101"/>
      <c r="R101"/>
      <c r="S101">
        <f>ROUND((SUM(S78:S100))/3,2)</f>
        <v>0</v>
      </c>
      <c r="T101"/>
      <c r="U101"/>
      <c r="V101">
        <f>ROUND((SUM(V78:V100))/3,2)</f>
        <v>0</v>
      </c>
      <c r="W101"/>
      <c r="Z101" s="1">
        <f>(SUM(Z78:Z100))</f>
        <v>0</v>
      </c>
    </row>
  </sheetData>
  <mergeCells count="68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6:H26"/>
    <mergeCell ref="F27:H27"/>
    <mergeCell ref="F28:G28"/>
    <mergeCell ref="F29:G29"/>
    <mergeCell ref="F30:G30"/>
    <mergeCell ref="B71:E71"/>
    <mergeCell ref="I69:P69"/>
    <mergeCell ref="B55:D55"/>
    <mergeCell ref="B56:D56"/>
    <mergeCell ref="B57:D57"/>
    <mergeCell ref="B59:D59"/>
    <mergeCell ref="B60:D60"/>
    <mergeCell ref="B61:D61"/>
    <mergeCell ref="B63:D63"/>
    <mergeCell ref="B67:V67"/>
    <mergeCell ref="H1:I1"/>
    <mergeCell ref="B69:E69"/>
    <mergeCell ref="B70:E7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D90:E90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98:E98"/>
    <mergeCell ref="D100:E100"/>
    <mergeCell ref="D101:E101"/>
    <mergeCell ref="D92:E92"/>
    <mergeCell ref="D93:E93"/>
    <mergeCell ref="D94:E94"/>
    <mergeCell ref="D95:E95"/>
    <mergeCell ref="D96:E96"/>
    <mergeCell ref="D97:E97"/>
  </mergeCells>
  <hyperlinks>
    <hyperlink ref="B1:C1" location="A2:A2" tooltip="Klikni na prechod ku Kryciemu listu..." display="Krycí list rozpočtu" xr:uid="{00000000-0004-0000-0500-000000000000}"/>
    <hyperlink ref="E1:F1" location="A54:A54" tooltip="Klikni na prechod ku rekapitulácii..." display="Rekapitulácia rozpočtu" xr:uid="{00000000-0004-0000-0500-000001000000}"/>
    <hyperlink ref="H1:I1" location="B77:B77" tooltip="Klikni na prechod ku Rozpočet..." display="Rozpočet" xr:uid="{00000000-0004-0000-0500-0000020000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ZŠ Medzilaborecká 112020 korekcie / SO01 Vzduchotechnika</oddHeader>
    <oddFooter>&amp;RStrana &amp;P z &amp;N    &amp;L&amp;7Spracované systémom Systematic® Kalkulus, tel.: 051 77 10 585</oddFooter>
  </headerFooter>
  <rowBreaks count="2" manualBreakCount="2">
    <brk id="40" max="16383" man="1"/>
    <brk id="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07"/>
  <sheetViews>
    <sheetView workbookViewId="0">
      <pane ySplit="1" topLeftCell="A114" activePane="bottomLeft" state="frozen"/>
      <selection pane="bottomLeft" activeCell="A94" sqref="A94:XFD94"/>
    </sheetView>
  </sheetViews>
  <sheetFormatPr defaultColWidth="0" defaultRowHeight="15" x14ac:dyDescent="0.25"/>
  <cols>
    <col min="1" max="1" width="1.7109375" style="1" customWidth="1"/>
    <col min="2" max="2" width="4.7109375" style="1" customWidth="1"/>
    <col min="3" max="3" width="12.7109375" style="1" customWidth="1"/>
    <col min="4" max="5" width="22.7109375" style="1" customWidth="1"/>
    <col min="6" max="7" width="9.7109375" style="1" customWidth="1"/>
    <col min="8" max="9" width="12.7109375" style="1" customWidth="1"/>
    <col min="10" max="10" width="10.7109375" style="1" hidden="1" customWidth="1"/>
    <col min="11" max="15" width="0" style="1" hidden="1" customWidth="1"/>
    <col min="16" max="16" width="9.7109375" style="1" customWidth="1"/>
    <col min="17" max="18" width="0" style="1" hidden="1" customWidth="1"/>
    <col min="19" max="19" width="7.7109375" style="1" customWidth="1"/>
    <col min="20" max="21" width="0" style="1" hidden="1" customWidth="1"/>
    <col min="22" max="22" width="7.7109375" style="1" customWidth="1"/>
    <col min="23" max="23" width="2.7109375" style="1" customWidth="1"/>
    <col min="24" max="26" width="0" style="1" hidden="1" customWidth="1"/>
    <col min="27" max="27" width="9.140625" style="1" hidden="1" customWidth="1"/>
  </cols>
  <sheetData>
    <row r="1" spans="1:23" ht="35.1" customHeight="1" x14ac:dyDescent="0.25">
      <c r="A1"/>
      <c r="B1" s="2" t="s">
        <v>36</v>
      </c>
      <c r="C1" s="2"/>
      <c r="D1"/>
      <c r="E1" s="2" t="s">
        <v>0</v>
      </c>
      <c r="F1" s="2"/>
      <c r="G1"/>
      <c r="H1" s="2" t="s">
        <v>108</v>
      </c>
      <c r="I1" s="2"/>
      <c r="J1"/>
      <c r="K1"/>
      <c r="L1"/>
      <c r="M1"/>
      <c r="N1"/>
      <c r="O1"/>
      <c r="P1"/>
      <c r="Q1"/>
      <c r="R1"/>
      <c r="S1"/>
      <c r="T1"/>
      <c r="U1"/>
      <c r="V1"/>
      <c r="W1">
        <v>30.126000000000001</v>
      </c>
    </row>
    <row r="2" spans="1:23" ht="35.1" customHeight="1" x14ac:dyDescent="0.25">
      <c r="A2"/>
      <c r="B2" s="2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</row>
    <row r="3" spans="1:23" ht="18" customHeight="1" x14ac:dyDescent="0.25">
      <c r="A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/>
    </row>
    <row r="4" spans="1:23" ht="18" customHeight="1" x14ac:dyDescent="0.25">
      <c r="A4"/>
      <c r="B4" t="s">
        <v>1355</v>
      </c>
      <c r="C4"/>
      <c r="D4"/>
      <c r="E4"/>
      <c r="F4" t="s">
        <v>39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8" customHeight="1" x14ac:dyDescent="0.25">
      <c r="A5"/>
      <c r="B5" t="s">
        <v>1356</v>
      </c>
      <c r="C5"/>
      <c r="D5"/>
      <c r="E5"/>
      <c r="F5" t="s">
        <v>40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8" customHeight="1" x14ac:dyDescent="0.25">
      <c r="A6"/>
      <c r="B6" t="s">
        <v>41</v>
      </c>
      <c r="C6"/>
      <c r="D6" t="s">
        <v>42</v>
      </c>
      <c r="E6"/>
      <c r="F6" t="s">
        <v>43</v>
      </c>
      <c r="G6" t="s">
        <v>44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20.100000000000001" customHeight="1" x14ac:dyDescent="0.25">
      <c r="A7"/>
      <c r="B7" s="2" t="s">
        <v>45</v>
      </c>
      <c r="C7" s="2"/>
      <c r="D7" s="2"/>
      <c r="E7" s="2"/>
      <c r="F7" s="2"/>
      <c r="G7" s="2"/>
      <c r="H7" s="2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8" customHeight="1" x14ac:dyDescent="0.25">
      <c r="A8"/>
      <c r="B8" t="s">
        <v>48</v>
      </c>
      <c r="C8"/>
      <c r="D8"/>
      <c r="E8"/>
      <c r="F8" t="s">
        <v>49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20.100000000000001" customHeight="1" x14ac:dyDescent="0.25">
      <c r="A9"/>
      <c r="B9" s="2" t="s">
        <v>46</v>
      </c>
      <c r="C9" s="2"/>
      <c r="D9" s="2"/>
      <c r="E9" s="2"/>
      <c r="F9" s="2"/>
      <c r="G9" s="2"/>
      <c r="H9" s="2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8" customHeight="1" x14ac:dyDescent="0.25">
      <c r="A10"/>
      <c r="B10" t="s">
        <v>51</v>
      </c>
      <c r="C10"/>
      <c r="D10"/>
      <c r="E10"/>
      <c r="F10" t="s">
        <v>52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0.100000000000001" customHeight="1" x14ac:dyDescent="0.25">
      <c r="A11"/>
      <c r="B11" s="2" t="s">
        <v>47</v>
      </c>
      <c r="C11" s="2"/>
      <c r="D11" s="2"/>
      <c r="E11" s="2"/>
      <c r="F11" s="2"/>
      <c r="G11" s="2"/>
      <c r="H11" s="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8" customHeight="1" x14ac:dyDescent="0.25">
      <c r="A12"/>
      <c r="B12" t="s">
        <v>50</v>
      </c>
      <c r="C12"/>
      <c r="D12"/>
      <c r="E12"/>
      <c r="F12" t="s">
        <v>49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8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8" customHeight="1" x14ac:dyDescent="0.25">
      <c r="A14"/>
      <c r="B14" t="s">
        <v>6</v>
      </c>
      <c r="C14" t="s">
        <v>74</v>
      </c>
      <c r="D14" t="s">
        <v>75</v>
      </c>
      <c r="E14" t="s">
        <v>76</v>
      </c>
      <c r="F14" s="2" t="s">
        <v>58</v>
      </c>
      <c r="G14" s="2"/>
      <c r="H14" s="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8" customHeight="1" x14ac:dyDescent="0.25">
      <c r="A15"/>
      <c r="B15" t="s">
        <v>53</v>
      </c>
      <c r="C15">
        <f>'SO 7369'!E63</f>
        <v>0</v>
      </c>
      <c r="D15">
        <f>'SO 7369'!F63</f>
        <v>0</v>
      </c>
      <c r="E15">
        <f>'SO 7369'!G63</f>
        <v>0</v>
      </c>
      <c r="F15" s="2" t="s">
        <v>59</v>
      </c>
      <c r="G15" s="2"/>
      <c r="H15" s="2"/>
      <c r="I15"/>
      <c r="J15"/>
      <c r="K15"/>
      <c r="L15"/>
      <c r="M15"/>
      <c r="N15"/>
      <c r="O15"/>
      <c r="P15">
        <v>0</v>
      </c>
      <c r="Q15"/>
      <c r="R15"/>
      <c r="S15"/>
      <c r="T15"/>
      <c r="U15"/>
      <c r="V15"/>
      <c r="W15"/>
    </row>
    <row r="16" spans="1:23" ht="18" customHeight="1" x14ac:dyDescent="0.25">
      <c r="A16"/>
      <c r="B16" t="s">
        <v>54</v>
      </c>
      <c r="C16">
        <f>'SO 7369'!E78</f>
        <v>0</v>
      </c>
      <c r="D16">
        <f>'SO 7369'!F78</f>
        <v>0</v>
      </c>
      <c r="E16">
        <f>'SO 7369'!G78</f>
        <v>0</v>
      </c>
      <c r="F16" s="2" t="s">
        <v>60</v>
      </c>
      <c r="G16" s="2"/>
      <c r="H16" s="2"/>
      <c r="I16"/>
      <c r="J16"/>
      <c r="K16"/>
      <c r="L16"/>
      <c r="M16"/>
      <c r="N16"/>
      <c r="O16"/>
      <c r="P16">
        <f>(SUM(Z95:Z306))</f>
        <v>0</v>
      </c>
      <c r="Q16"/>
      <c r="R16"/>
      <c r="S16"/>
      <c r="T16"/>
      <c r="U16"/>
      <c r="V16"/>
      <c r="W16"/>
    </row>
    <row r="17" spans="1:26" ht="18" customHeight="1" x14ac:dyDescent="0.25">
      <c r="A17"/>
      <c r="B17" t="s">
        <v>55</v>
      </c>
      <c r="C17"/>
      <c r="D17"/>
      <c r="E17"/>
      <c r="F17" s="2" t="s">
        <v>61</v>
      </c>
      <c r="G17" s="2"/>
      <c r="H17" s="2"/>
      <c r="I17"/>
      <c r="J17"/>
      <c r="K17"/>
      <c r="L17"/>
      <c r="M17"/>
      <c r="N17"/>
      <c r="O17"/>
      <c r="P17">
        <v>0</v>
      </c>
      <c r="Q17"/>
      <c r="R17"/>
      <c r="S17"/>
      <c r="T17"/>
      <c r="U17"/>
      <c r="V17"/>
      <c r="W17"/>
    </row>
    <row r="18" spans="1:26" ht="18" customHeight="1" x14ac:dyDescent="0.25">
      <c r="A18"/>
      <c r="B18" t="s">
        <v>56</v>
      </c>
      <c r="C18"/>
      <c r="D18"/>
      <c r="E18"/>
      <c r="F18" s="2"/>
      <c r="G18" s="2"/>
      <c r="H18" s="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6" ht="18" customHeight="1" x14ac:dyDescent="0.25">
      <c r="A19"/>
      <c r="B19" t="s">
        <v>57</v>
      </c>
      <c r="C19"/>
      <c r="D19"/>
      <c r="E19">
        <f>SUM(E15:E18)</f>
        <v>0</v>
      </c>
      <c r="F19" s="2" t="s">
        <v>57</v>
      </c>
      <c r="G19" s="2"/>
      <c r="H19" s="2"/>
      <c r="I19"/>
      <c r="J19"/>
      <c r="K19"/>
      <c r="L19"/>
      <c r="M19"/>
      <c r="N19"/>
      <c r="O19"/>
      <c r="P19">
        <f>SUM(P15:P18)</f>
        <v>0</v>
      </c>
      <c r="Q19"/>
      <c r="R19"/>
      <c r="S19"/>
      <c r="T19"/>
      <c r="U19"/>
      <c r="V19"/>
      <c r="W19"/>
    </row>
    <row r="20" spans="1:26" ht="18" customHeight="1" x14ac:dyDescent="0.25">
      <c r="A20"/>
      <c r="B20" t="s">
        <v>67</v>
      </c>
      <c r="C20"/>
      <c r="D20"/>
      <c r="E20"/>
      <c r="F20" s="2" t="s">
        <v>67</v>
      </c>
      <c r="G20" s="2"/>
      <c r="H20" s="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6" ht="18" customHeight="1" x14ac:dyDescent="0.25">
      <c r="A21"/>
      <c r="B21" t="s">
        <v>68</v>
      </c>
      <c r="C21"/>
      <c r="D21"/>
      <c r="E21">
        <f>((E15*U22*0)+(E16*V22*0)+(E17*W22*0))/100</f>
        <v>0</v>
      </c>
      <c r="F21" s="2" t="s">
        <v>71</v>
      </c>
      <c r="G21" s="2"/>
      <c r="H21" s="2"/>
      <c r="I21"/>
      <c r="J21"/>
      <c r="K21"/>
      <c r="L21"/>
      <c r="M21"/>
      <c r="N21"/>
      <c r="O21"/>
      <c r="P21">
        <f>((E15*X22*0)+(E16*Y22*0)+(E17*Z22*0))/100</f>
        <v>0</v>
      </c>
      <c r="Q21"/>
      <c r="R21"/>
      <c r="S21"/>
      <c r="T21"/>
      <c r="U21"/>
      <c r="V21"/>
      <c r="W21"/>
    </row>
    <row r="22" spans="1:26" ht="18" customHeight="1" x14ac:dyDescent="0.25">
      <c r="A22"/>
      <c r="B22" t="s">
        <v>69</v>
      </c>
      <c r="C22"/>
      <c r="D22"/>
      <c r="E22">
        <f>((E15*U23*0)+(E16*V23*0)+(E17*W23*0))/100</f>
        <v>0</v>
      </c>
      <c r="F22" s="2" t="s">
        <v>72</v>
      </c>
      <c r="G22" s="2"/>
      <c r="H22" s="2"/>
      <c r="I22"/>
      <c r="J22"/>
      <c r="K22"/>
      <c r="L22"/>
      <c r="M22"/>
      <c r="N22"/>
      <c r="O22"/>
      <c r="P22">
        <f>((E15*X23*0)+(E16*Y23*0)+(E17*Z23*0))/100</f>
        <v>0</v>
      </c>
      <c r="Q22"/>
      <c r="R22"/>
      <c r="S22"/>
      <c r="T22"/>
      <c r="U22">
        <v>1</v>
      </c>
      <c r="V22">
        <v>1</v>
      </c>
      <c r="W22">
        <v>1</v>
      </c>
      <c r="X22" s="1">
        <v>1</v>
      </c>
      <c r="Y22" s="1">
        <v>1</v>
      </c>
      <c r="Z22" s="1">
        <v>1</v>
      </c>
    </row>
    <row r="23" spans="1:26" ht="18" customHeight="1" x14ac:dyDescent="0.25">
      <c r="A23"/>
      <c r="B23" t="s">
        <v>70</v>
      </c>
      <c r="C23"/>
      <c r="D23"/>
      <c r="E23">
        <f>((E15*U24*0)+(E16*V24*0)+(E17*W24*0))/100</f>
        <v>0</v>
      </c>
      <c r="F23" s="2" t="s">
        <v>73</v>
      </c>
      <c r="G23" s="2"/>
      <c r="H23" s="2"/>
      <c r="I23"/>
      <c r="J23"/>
      <c r="K23"/>
      <c r="L23"/>
      <c r="M23"/>
      <c r="N23"/>
      <c r="O23"/>
      <c r="P23">
        <f>((E15*X24*0)+(E16*Y24*0)+(E17*Z24*0))/100</f>
        <v>0</v>
      </c>
      <c r="Q23"/>
      <c r="R23"/>
      <c r="S23"/>
      <c r="T23"/>
      <c r="U23">
        <v>1</v>
      </c>
      <c r="V23">
        <v>1</v>
      </c>
      <c r="W23">
        <v>0</v>
      </c>
      <c r="X23" s="1">
        <v>1</v>
      </c>
      <c r="Y23" s="1">
        <v>1</v>
      </c>
      <c r="Z23" s="1">
        <v>1</v>
      </c>
    </row>
    <row r="24" spans="1:26" ht="18" customHeight="1" x14ac:dyDescent="0.25">
      <c r="A24"/>
      <c r="B24"/>
      <c r="C24"/>
      <c r="D24"/>
      <c r="E24"/>
      <c r="F24" s="2"/>
      <c r="G24" s="2"/>
      <c r="H24" s="2"/>
      <c r="I24"/>
      <c r="J24"/>
      <c r="K24"/>
      <c r="L24"/>
      <c r="M24"/>
      <c r="N24"/>
      <c r="O24"/>
      <c r="P24"/>
      <c r="Q24"/>
      <c r="R24"/>
      <c r="S24"/>
      <c r="T24"/>
      <c r="U24">
        <v>1</v>
      </c>
      <c r="V24">
        <v>1</v>
      </c>
      <c r="W24">
        <v>1</v>
      </c>
      <c r="X24" s="1">
        <v>1</v>
      </c>
      <c r="Y24" s="1">
        <v>1</v>
      </c>
      <c r="Z24" s="1">
        <v>0</v>
      </c>
    </row>
    <row r="25" spans="1:26" ht="18" customHeight="1" x14ac:dyDescent="0.25">
      <c r="A25"/>
      <c r="B25"/>
      <c r="C25"/>
      <c r="D25"/>
      <c r="E25"/>
      <c r="F25" s="2" t="s">
        <v>57</v>
      </c>
      <c r="G25" s="2"/>
      <c r="H25" s="2"/>
      <c r="I25"/>
      <c r="J25"/>
      <c r="K25"/>
      <c r="L25"/>
      <c r="M25"/>
      <c r="N25"/>
      <c r="O25"/>
      <c r="P25">
        <f>SUM(E21:E24)+SUM(P21:P24)</f>
        <v>0</v>
      </c>
      <c r="Q25"/>
      <c r="R25"/>
      <c r="S25"/>
      <c r="T25"/>
      <c r="U25"/>
      <c r="V25"/>
      <c r="W25"/>
    </row>
    <row r="26" spans="1:26" ht="18" customHeight="1" x14ac:dyDescent="0.25">
      <c r="A26"/>
      <c r="B26" t="s">
        <v>79</v>
      </c>
      <c r="C26"/>
      <c r="D26"/>
      <c r="E26"/>
      <c r="F26" s="2" t="s">
        <v>62</v>
      </c>
      <c r="G26" s="2"/>
      <c r="H26" s="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6" ht="18" customHeight="1" x14ac:dyDescent="0.25">
      <c r="A27"/>
      <c r="B27"/>
      <c r="C27"/>
      <c r="D27"/>
      <c r="E27"/>
      <c r="F27" s="2" t="s">
        <v>63</v>
      </c>
      <c r="G27" s="2"/>
      <c r="H27" s="2"/>
      <c r="I27"/>
      <c r="J27"/>
      <c r="K27"/>
      <c r="L27"/>
      <c r="M27"/>
      <c r="N27"/>
      <c r="O27"/>
      <c r="P27">
        <f>E19+P19+E25+P25</f>
        <v>0</v>
      </c>
      <c r="Q27"/>
      <c r="R27"/>
      <c r="S27"/>
      <c r="T27"/>
      <c r="U27"/>
      <c r="V27"/>
      <c r="W27"/>
    </row>
    <row r="28" spans="1:26" ht="18" customHeight="1" x14ac:dyDescent="0.25">
      <c r="A28"/>
      <c r="B28"/>
      <c r="C28"/>
      <c r="D28"/>
      <c r="E28"/>
      <c r="F28" s="2" t="s">
        <v>64</v>
      </c>
      <c r="G28" s="2"/>
      <c r="H28">
        <f>P27-SUM('SO 7369'!K95:'SO 7369'!K306)</f>
        <v>0</v>
      </c>
      <c r="I28"/>
      <c r="J28"/>
      <c r="K28"/>
      <c r="L28"/>
      <c r="M28"/>
      <c r="N28"/>
      <c r="O28"/>
      <c r="P28">
        <f>ROUND(((ROUND(H28,2)*20)*1/100),2)</f>
        <v>0</v>
      </c>
      <c r="Q28"/>
      <c r="R28"/>
      <c r="S28"/>
      <c r="T28"/>
      <c r="U28"/>
      <c r="V28"/>
      <c r="W28"/>
    </row>
    <row r="29" spans="1:26" ht="18" customHeight="1" x14ac:dyDescent="0.25">
      <c r="A29"/>
      <c r="B29"/>
      <c r="C29"/>
      <c r="D29"/>
      <c r="E29"/>
      <c r="F29" s="2" t="s">
        <v>65</v>
      </c>
      <c r="G29" s="2"/>
      <c r="H29">
        <f>SUM('SO 7369'!K95:'SO 7369'!K306)</f>
        <v>0</v>
      </c>
      <c r="I29"/>
      <c r="J29"/>
      <c r="K29"/>
      <c r="L29"/>
      <c r="M29"/>
      <c r="N29"/>
      <c r="O29"/>
      <c r="P29">
        <f>ROUND(((ROUND(H29,2)*0)/100),2)</f>
        <v>0</v>
      </c>
      <c r="Q29"/>
      <c r="R29"/>
      <c r="S29"/>
      <c r="T29"/>
      <c r="U29"/>
      <c r="V29"/>
      <c r="W29"/>
    </row>
    <row r="30" spans="1:26" ht="18" customHeight="1" x14ac:dyDescent="0.25">
      <c r="A30"/>
      <c r="B30"/>
      <c r="C30"/>
      <c r="D30"/>
      <c r="E30"/>
      <c r="F30" s="2" t="s">
        <v>66</v>
      </c>
      <c r="G30" s="2"/>
      <c r="H30"/>
      <c r="I30"/>
      <c r="J30"/>
      <c r="K30"/>
      <c r="L30"/>
      <c r="M30"/>
      <c r="N30"/>
      <c r="O30"/>
      <c r="P30">
        <f>SUM(P27:P29)</f>
        <v>0</v>
      </c>
      <c r="Q30"/>
      <c r="R30"/>
      <c r="S30"/>
      <c r="T30"/>
      <c r="U30"/>
      <c r="V30"/>
      <c r="W30"/>
    </row>
    <row r="31" spans="1:26" ht="18" customHeight="1" x14ac:dyDescent="0.25">
      <c r="A31"/>
      <c r="B31"/>
      <c r="C31"/>
      <c r="D31"/>
      <c r="E31"/>
      <c r="F31" s="2"/>
      <c r="G31" s="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6" ht="18" customHeight="1" x14ac:dyDescent="0.25">
      <c r="A32"/>
      <c r="B32" t="s">
        <v>77</v>
      </c>
      <c r="C32"/>
      <c r="D32"/>
      <c r="E32" t="s">
        <v>78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8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8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8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8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35.1" customHeight="1" x14ac:dyDescent="0.25">
      <c r="A44"/>
      <c r="B44" s="2" t="s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/>
    </row>
    <row r="45" spans="1:2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20.100000000000001" customHeight="1" x14ac:dyDescent="0.25">
      <c r="A46"/>
      <c r="B46" s="2" t="s">
        <v>45</v>
      </c>
      <c r="C46" s="2"/>
      <c r="D46" s="2"/>
      <c r="E46" s="2"/>
      <c r="F46" s="2" t="s">
        <v>42</v>
      </c>
      <c r="G46" s="2"/>
      <c r="H46" s="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20.100000000000001" customHeight="1" x14ac:dyDescent="0.25">
      <c r="A47"/>
      <c r="B47" s="2" t="s">
        <v>46</v>
      </c>
      <c r="C47" s="2"/>
      <c r="D47" s="2"/>
      <c r="E47" s="2"/>
      <c r="F47" s="2" t="s">
        <v>40</v>
      </c>
      <c r="G47" s="2"/>
      <c r="H47" s="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20.100000000000001" customHeight="1" x14ac:dyDescent="0.25">
      <c r="A48"/>
      <c r="B48" s="2" t="s">
        <v>47</v>
      </c>
      <c r="C48" s="2"/>
      <c r="D48" s="2"/>
      <c r="E48" s="2"/>
      <c r="F48" s="2" t="s">
        <v>83</v>
      </c>
      <c r="G48" s="2"/>
      <c r="H48" s="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6" ht="30" customHeight="1" x14ac:dyDescent="0.25">
      <c r="A49"/>
      <c r="B49" s="2" t="s">
        <v>1</v>
      </c>
      <c r="C49" s="2"/>
      <c r="D49" s="2"/>
      <c r="E49" s="2"/>
      <c r="F49" s="2"/>
      <c r="G49" s="2"/>
      <c r="H49" s="2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6" x14ac:dyDescent="0.25">
      <c r="A50"/>
      <c r="B50" t="s">
        <v>1355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6" x14ac:dyDescent="0.25">
      <c r="A51"/>
      <c r="B51" t="s">
        <v>1356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6" x14ac:dyDescent="0.25">
      <c r="A53"/>
      <c r="B53" t="s">
        <v>84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6" x14ac:dyDescent="0.25">
      <c r="A54"/>
      <c r="B54" s="2" t="s">
        <v>80</v>
      </c>
      <c r="C54" s="2"/>
      <c r="D54"/>
      <c r="E54" t="s">
        <v>74</v>
      </c>
      <c r="F54" t="s">
        <v>75</v>
      </c>
      <c r="G54" t="s">
        <v>57</v>
      </c>
      <c r="H54" t="s">
        <v>81</v>
      </c>
      <c r="I54" t="s">
        <v>82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6" x14ac:dyDescent="0.25">
      <c r="A55"/>
      <c r="B55" s="2" t="s">
        <v>85</v>
      </c>
      <c r="C55" s="2"/>
      <c r="D55" s="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 s="2" t="s">
        <v>86</v>
      </c>
      <c r="C56" s="2"/>
      <c r="D56" s="2"/>
      <c r="E56">
        <f>'SO 7369'!L111</f>
        <v>0</v>
      </c>
      <c r="F56">
        <f>'SO 7369'!M111</f>
        <v>0</v>
      </c>
      <c r="G56">
        <f>'SO 7369'!I111</f>
        <v>0</v>
      </c>
      <c r="H56">
        <f>'SO 7369'!S111</f>
        <v>0</v>
      </c>
      <c r="I56">
        <f>'SO 7369'!V111</f>
        <v>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 s="2" t="s">
        <v>87</v>
      </c>
      <c r="C57" s="2"/>
      <c r="D57" s="2"/>
      <c r="E57">
        <f>'SO 7369'!L121</f>
        <v>0</v>
      </c>
      <c r="F57">
        <f>'SO 7369'!M121</f>
        <v>0</v>
      </c>
      <c r="G57">
        <f>'SO 7369'!I121</f>
        <v>0</v>
      </c>
      <c r="H57">
        <f>'SO 7369'!S121</f>
        <v>386.59</v>
      </c>
      <c r="I57">
        <f>'SO 7369'!V121</f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 s="2" t="s">
        <v>88</v>
      </c>
      <c r="C58" s="2"/>
      <c r="D58" s="2"/>
      <c r="E58">
        <f>'SO 7369'!L134</f>
        <v>0</v>
      </c>
      <c r="F58">
        <f>'SO 7369'!M134</f>
        <v>0</v>
      </c>
      <c r="G58">
        <f>'SO 7369'!I134</f>
        <v>0</v>
      </c>
      <c r="H58">
        <f>'SO 7369'!S134</f>
        <v>0</v>
      </c>
      <c r="I58">
        <f>'SO 7369'!V134</f>
        <v>0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x14ac:dyDescent="0.25">
      <c r="A59"/>
      <c r="B59" s="2" t="s">
        <v>89</v>
      </c>
      <c r="C59" s="2"/>
      <c r="D59" s="2"/>
      <c r="E59">
        <f>'SO 7369'!L144</f>
        <v>0</v>
      </c>
      <c r="F59">
        <f>'SO 7369'!M144</f>
        <v>0</v>
      </c>
      <c r="G59">
        <f>'SO 7369'!I144</f>
        <v>0</v>
      </c>
      <c r="H59">
        <f>'SO 7369'!S144</f>
        <v>366.32</v>
      </c>
      <c r="I59">
        <f>'SO 7369'!V144</f>
        <v>0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 s="2" t="s">
        <v>90</v>
      </c>
      <c r="C60" s="2"/>
      <c r="D60" s="2"/>
      <c r="E60">
        <f>'SO 7369'!L159</f>
        <v>0</v>
      </c>
      <c r="F60">
        <f>'SO 7369'!M159</f>
        <v>0</v>
      </c>
      <c r="G60">
        <f>'SO 7369'!I159</f>
        <v>0</v>
      </c>
      <c r="H60">
        <f>'SO 7369'!S159</f>
        <v>3.98</v>
      </c>
      <c r="I60">
        <f>'SO 7369'!V159</f>
        <v>0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/>
      <c r="B61" s="2" t="s">
        <v>91</v>
      </c>
      <c r="C61" s="2"/>
      <c r="D61" s="2"/>
      <c r="E61">
        <f>'SO 7369'!L174</f>
        <v>0</v>
      </c>
      <c r="F61">
        <f>'SO 7369'!M174</f>
        <v>0</v>
      </c>
      <c r="G61">
        <f>'SO 7369'!I174</f>
        <v>0</v>
      </c>
      <c r="H61">
        <f>'SO 7369'!S174</f>
        <v>61.51</v>
      </c>
      <c r="I61">
        <f>'SO 7369'!V174</f>
        <v>0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/>
      <c r="B62" s="2" t="s">
        <v>92</v>
      </c>
      <c r="C62" s="2"/>
      <c r="D62" s="2"/>
      <c r="E62">
        <f>'SO 7369'!L178</f>
        <v>0</v>
      </c>
      <c r="F62">
        <f>'SO 7369'!M178</f>
        <v>0</v>
      </c>
      <c r="G62">
        <f>'SO 7369'!I178</f>
        <v>0</v>
      </c>
      <c r="H62">
        <f>'SO 7369'!S178</f>
        <v>0</v>
      </c>
      <c r="I62">
        <f>'SO 7369'!V178</f>
        <v>0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x14ac:dyDescent="0.25">
      <c r="A63"/>
      <c r="B63" s="2" t="s">
        <v>85</v>
      </c>
      <c r="C63" s="2"/>
      <c r="D63" s="2"/>
      <c r="E63">
        <f>'SO 7369'!L180</f>
        <v>0</v>
      </c>
      <c r="F63">
        <f>'SO 7369'!M180</f>
        <v>0</v>
      </c>
      <c r="G63">
        <f>'SO 7369'!I180</f>
        <v>0</v>
      </c>
      <c r="H63">
        <f>'SO 7369'!S180</f>
        <v>818.4</v>
      </c>
      <c r="I63">
        <f>'SO 7369'!V180</f>
        <v>0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V64"/>
      <c r="W64"/>
    </row>
    <row r="65" spans="1:26" x14ac:dyDescent="0.25">
      <c r="A65"/>
      <c r="B65" s="2" t="s">
        <v>93</v>
      </c>
      <c r="C65" s="2"/>
      <c r="D65" s="2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 s="2" t="s">
        <v>94</v>
      </c>
      <c r="C66" s="2"/>
      <c r="D66" s="2"/>
      <c r="E66">
        <f>'SO 7369'!L191</f>
        <v>0</v>
      </c>
      <c r="F66">
        <f>'SO 7369'!M191</f>
        <v>0</v>
      </c>
      <c r="G66">
        <f>'SO 7369'!I191</f>
        <v>0</v>
      </c>
      <c r="H66">
        <f>'SO 7369'!S191</f>
        <v>0</v>
      </c>
      <c r="I66">
        <f>'SO 7369'!V191</f>
        <v>0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/>
      <c r="B67" s="2" t="s">
        <v>95</v>
      </c>
      <c r="C67" s="2"/>
      <c r="D67" s="2"/>
      <c r="E67">
        <f>'SO 7369'!L207</f>
        <v>0</v>
      </c>
      <c r="F67">
        <f>'SO 7369'!M207</f>
        <v>0</v>
      </c>
      <c r="G67">
        <f>'SO 7369'!I207</f>
        <v>0</v>
      </c>
      <c r="H67">
        <f>'SO 7369'!S207</f>
        <v>0.84</v>
      </c>
      <c r="I67">
        <f>'SO 7369'!V207</f>
        <v>0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/>
      <c r="B68" s="2" t="s">
        <v>96</v>
      </c>
      <c r="C68" s="2"/>
      <c r="D68" s="2"/>
      <c r="E68">
        <f>'SO 7369'!L222</f>
        <v>0</v>
      </c>
      <c r="F68">
        <f>'SO 7369'!M222</f>
        <v>0</v>
      </c>
      <c r="G68">
        <f>'SO 7369'!I222</f>
        <v>0</v>
      </c>
      <c r="H68">
        <f>'SO 7369'!S222</f>
        <v>0.16</v>
      </c>
      <c r="I68">
        <f>'SO 7369'!V222</f>
        <v>0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/>
      <c r="B69" s="2" t="s">
        <v>97</v>
      </c>
      <c r="C69" s="2"/>
      <c r="D69" s="2"/>
      <c r="E69">
        <f>'SO 7369'!L228</f>
        <v>0</v>
      </c>
      <c r="F69">
        <f>'SO 7369'!M228</f>
        <v>0</v>
      </c>
      <c r="G69">
        <f>'SO 7369'!I228</f>
        <v>0</v>
      </c>
      <c r="H69">
        <f>'SO 7369'!S228</f>
        <v>0</v>
      </c>
      <c r="I69">
        <f>'SO 7369'!V228</f>
        <v>0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A70"/>
      <c r="B70" s="2" t="s">
        <v>98</v>
      </c>
      <c r="C70" s="2"/>
      <c r="D70" s="2"/>
      <c r="E70">
        <f>'SO 7369'!L242</f>
        <v>0</v>
      </c>
      <c r="F70">
        <f>'SO 7369'!M242</f>
        <v>0</v>
      </c>
      <c r="G70">
        <f>'SO 7369'!I242</f>
        <v>0</v>
      </c>
      <c r="H70">
        <f>'SO 7369'!S242</f>
        <v>0</v>
      </c>
      <c r="I70">
        <f>'SO 7369'!V242</f>
        <v>0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:26" x14ac:dyDescent="0.25">
      <c r="A71"/>
      <c r="B71" s="2" t="s">
        <v>99</v>
      </c>
      <c r="C71" s="2"/>
      <c r="D71" s="2"/>
      <c r="E71">
        <f>'SO 7369'!L250</f>
        <v>0</v>
      </c>
      <c r="F71">
        <f>'SO 7369'!M250</f>
        <v>0</v>
      </c>
      <c r="G71">
        <f>'SO 7369'!I250</f>
        <v>0</v>
      </c>
      <c r="H71">
        <f>'SO 7369'!S250</f>
        <v>0</v>
      </c>
      <c r="I71">
        <f>'SO 7369'!V250</f>
        <v>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x14ac:dyDescent="0.25">
      <c r="A72"/>
      <c r="B72" s="2" t="s">
        <v>100</v>
      </c>
      <c r="C72" s="2"/>
      <c r="D72" s="2"/>
      <c r="E72">
        <f>'SO 7369'!L259</f>
        <v>0</v>
      </c>
      <c r="F72">
        <f>'SO 7369'!M259</f>
        <v>0</v>
      </c>
      <c r="G72">
        <f>'SO 7369'!I259</f>
        <v>0</v>
      </c>
      <c r="H72">
        <f>'SO 7369'!S259</f>
        <v>0.14000000000000001</v>
      </c>
      <c r="I72">
        <f>'SO 7369'!V259</f>
        <v>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 x14ac:dyDescent="0.25">
      <c r="A73"/>
      <c r="B73" s="2" t="s">
        <v>101</v>
      </c>
      <c r="C73" s="2"/>
      <c r="D73" s="2"/>
      <c r="E73">
        <f>'SO 7369'!L265</f>
        <v>0</v>
      </c>
      <c r="F73">
        <f>'SO 7369'!M265</f>
        <v>0</v>
      </c>
      <c r="G73">
        <f>'SO 7369'!I265</f>
        <v>0</v>
      </c>
      <c r="H73">
        <f>'SO 7369'!S265</f>
        <v>0</v>
      </c>
      <c r="I73">
        <f>'SO 7369'!V265</f>
        <v>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x14ac:dyDescent="0.25">
      <c r="A74"/>
      <c r="B74" s="2" t="s">
        <v>1357</v>
      </c>
      <c r="C74" s="2"/>
      <c r="D74" s="2"/>
      <c r="E74">
        <f>'SO 7369'!L283</f>
        <v>0</v>
      </c>
      <c r="F74">
        <f>'SO 7369'!M283</f>
        <v>0</v>
      </c>
      <c r="G74">
        <f>'SO 7369'!I283</f>
        <v>0</v>
      </c>
      <c r="H74">
        <f>'SO 7369'!S283</f>
        <v>0</v>
      </c>
      <c r="I74">
        <f>'SO 7369'!V283</f>
        <v>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26" x14ac:dyDescent="0.25">
      <c r="A75"/>
      <c r="B75" s="2" t="s">
        <v>102</v>
      </c>
      <c r="C75" s="2"/>
      <c r="D75" s="2"/>
      <c r="E75">
        <f>'SO 7369'!L291</f>
        <v>0</v>
      </c>
      <c r="F75">
        <f>'SO 7369'!M291</f>
        <v>0</v>
      </c>
      <c r="G75">
        <f>'SO 7369'!I291</f>
        <v>0</v>
      </c>
      <c r="H75">
        <f>'SO 7369'!S291</f>
        <v>0</v>
      </c>
      <c r="I75">
        <f>'SO 7369'!V291</f>
        <v>0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x14ac:dyDescent="0.25">
      <c r="A76"/>
      <c r="B76" s="2" t="s">
        <v>103</v>
      </c>
      <c r="C76" s="2"/>
      <c r="D76" s="2"/>
      <c r="E76">
        <f>'SO 7369'!L297</f>
        <v>0</v>
      </c>
      <c r="F76">
        <f>'SO 7369'!M297</f>
        <v>0</v>
      </c>
      <c r="G76">
        <f>'SO 7369'!I297</f>
        <v>0</v>
      </c>
      <c r="H76">
        <f>'SO 7369'!S297</f>
        <v>0</v>
      </c>
      <c r="I76">
        <f>'SO 7369'!V297</f>
        <v>0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x14ac:dyDescent="0.25">
      <c r="A77"/>
      <c r="B77" s="2" t="s">
        <v>104</v>
      </c>
      <c r="C77" s="2"/>
      <c r="D77" s="2"/>
      <c r="E77">
        <f>'SO 7369'!L304</f>
        <v>0</v>
      </c>
      <c r="F77">
        <f>'SO 7369'!M304</f>
        <v>0</v>
      </c>
      <c r="G77">
        <f>'SO 7369'!I304</f>
        <v>0</v>
      </c>
      <c r="H77">
        <f>'SO 7369'!S304</f>
        <v>2.65</v>
      </c>
      <c r="I77">
        <f>'SO 7369'!V304</f>
        <v>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x14ac:dyDescent="0.25">
      <c r="A78"/>
      <c r="B78" s="2" t="s">
        <v>93</v>
      </c>
      <c r="C78" s="2"/>
      <c r="D78" s="2"/>
      <c r="E78">
        <f>'SO 7369'!L306</f>
        <v>0</v>
      </c>
      <c r="F78">
        <f>'SO 7369'!M306</f>
        <v>0</v>
      </c>
      <c r="G78">
        <f>'SO 7369'!I306</f>
        <v>0</v>
      </c>
      <c r="H78">
        <f>'SO 7369'!S306</f>
        <v>3.79</v>
      </c>
      <c r="I78">
        <f>'SO 7369'!V306</f>
        <v>0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V79"/>
      <c r="W79"/>
    </row>
    <row r="80" spans="1:26" x14ac:dyDescent="0.25">
      <c r="A80"/>
      <c r="B80" s="2" t="s">
        <v>107</v>
      </c>
      <c r="C80" s="2"/>
      <c r="D80" s="2"/>
      <c r="E80">
        <f>'SO 7369'!L307</f>
        <v>0</v>
      </c>
      <c r="F80">
        <f>'SO 7369'!M307</f>
        <v>0</v>
      </c>
      <c r="G80">
        <f>'SO 7369'!I307</f>
        <v>0</v>
      </c>
      <c r="H80">
        <f>'SO 7369'!S307</f>
        <v>822.19</v>
      </c>
      <c r="I80">
        <f>'SO 7369'!V307</f>
        <v>0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6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6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6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6" ht="35.1" customHeight="1" x14ac:dyDescent="0.25">
      <c r="A84"/>
      <c r="B84" s="2" t="s">
        <v>108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/>
    </row>
    <row r="85" spans="1:26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6" ht="20.100000000000001" customHeight="1" x14ac:dyDescent="0.25">
      <c r="A86"/>
      <c r="B86" s="2" t="s">
        <v>45</v>
      </c>
      <c r="C86" s="2"/>
      <c r="D86" s="2"/>
      <c r="E86" s="2"/>
      <c r="F86"/>
      <c r="G86"/>
      <c r="H86" t="s">
        <v>42</v>
      </c>
      <c r="I86" s="2"/>
      <c r="J86" s="2"/>
      <c r="K86" s="2"/>
      <c r="L86" s="2"/>
      <c r="M86" s="2"/>
      <c r="N86" s="2"/>
      <c r="O86" s="2"/>
      <c r="P86" s="2"/>
      <c r="Q86"/>
      <c r="R86"/>
      <c r="S86"/>
      <c r="T86"/>
      <c r="U86"/>
      <c r="V86"/>
      <c r="W86"/>
    </row>
    <row r="87" spans="1:26" ht="20.100000000000001" customHeight="1" x14ac:dyDescent="0.25">
      <c r="A87"/>
      <c r="B87" s="2" t="s">
        <v>46</v>
      </c>
      <c r="C87" s="2"/>
      <c r="D87" s="2"/>
      <c r="E87" s="2"/>
      <c r="F87"/>
      <c r="G87"/>
      <c r="H87" t="s">
        <v>119</v>
      </c>
      <c r="I87" t="s">
        <v>120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spans="1:26" ht="20.100000000000001" customHeight="1" x14ac:dyDescent="0.25">
      <c r="A88"/>
      <c r="B88" s="2" t="s">
        <v>47</v>
      </c>
      <c r="C88" s="2"/>
      <c r="D88" s="2"/>
      <c r="E88" s="2"/>
      <c r="F88"/>
      <c r="G88"/>
      <c r="H88" t="s">
        <v>121</v>
      </c>
      <c r="I88" t="s">
        <v>44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spans="1:26" ht="20.100000000000001" customHeight="1" x14ac:dyDescent="0.25">
      <c r="A89"/>
      <c r="B89" t="s">
        <v>122</v>
      </c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6" ht="20.100000000000001" customHeight="1" x14ac:dyDescent="0.25">
      <c r="A90"/>
      <c r="B90" t="s">
        <v>1355</v>
      </c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6" ht="20.100000000000001" customHeight="1" x14ac:dyDescent="0.25">
      <c r="A91"/>
      <c r="B91" t="s">
        <v>1356</v>
      </c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6" ht="20.100000000000001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6" ht="20.100000000000001" customHeight="1" x14ac:dyDescent="0.25">
      <c r="A93"/>
      <c r="B93" t="s">
        <v>84</v>
      </c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spans="1:26" x14ac:dyDescent="0.25">
      <c r="A94"/>
      <c r="B94" t="s">
        <v>109</v>
      </c>
      <c r="C94" t="s">
        <v>110</v>
      </c>
      <c r="D94" t="s">
        <v>111</v>
      </c>
      <c r="E94"/>
      <c r="F94" t="s">
        <v>112</v>
      </c>
      <c r="G94" t="s">
        <v>113</v>
      </c>
      <c r="H94" t="s">
        <v>114</v>
      </c>
      <c r="I94" t="s">
        <v>115</v>
      </c>
      <c r="J94"/>
      <c r="K94"/>
      <c r="L94"/>
      <c r="M94"/>
      <c r="N94"/>
      <c r="O94"/>
      <c r="P94" t="s">
        <v>116</v>
      </c>
      <c r="Q94"/>
      <c r="R94"/>
      <c r="S94" t="s">
        <v>117</v>
      </c>
      <c r="T94"/>
      <c r="U94"/>
      <c r="V94" t="s">
        <v>118</v>
      </c>
      <c r="W94"/>
    </row>
    <row r="95" spans="1:26" x14ac:dyDescent="0.25">
      <c r="A95"/>
      <c r="B95"/>
      <c r="C95"/>
      <c r="D95" s="2" t="s">
        <v>85</v>
      </c>
      <c r="E95" s="2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1:26" x14ac:dyDescent="0.25">
      <c r="A96"/>
      <c r="B96"/>
      <c r="C96">
        <v>1</v>
      </c>
      <c r="D96" s="2" t="s">
        <v>86</v>
      </c>
      <c r="E96" s="2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1:26" ht="24.95" customHeight="1" x14ac:dyDescent="0.25">
      <c r="A97"/>
      <c r="B97"/>
      <c r="C97" t="s">
        <v>1358</v>
      </c>
      <c r="D97" s="2" t="s">
        <v>1359</v>
      </c>
      <c r="E97" s="2"/>
      <c r="F97" t="s">
        <v>149</v>
      </c>
      <c r="G97">
        <v>272.608</v>
      </c>
      <c r="H97">
        <v>0</v>
      </c>
      <c r="I97">
        <f t="shared" ref="I97:I110" si="0">ROUND(G97*(H97),2)</f>
        <v>0</v>
      </c>
      <c r="J97">
        <f t="shared" ref="J97:J110" si="1">ROUND(G97*(N97),2)</f>
        <v>0</v>
      </c>
      <c r="K97">
        <f t="shared" ref="K97:K110" si="2">ROUND(G97*(O97),2)</f>
        <v>0</v>
      </c>
      <c r="L97">
        <f t="shared" ref="L97:L110" si="3">ROUND(G97*(H97),2)</f>
        <v>0</v>
      </c>
      <c r="M97">
        <f>ROUND(G97*(H97),2)</f>
        <v>0</v>
      </c>
      <c r="N97">
        <v>0</v>
      </c>
      <c r="O97"/>
      <c r="P97"/>
      <c r="Q97"/>
      <c r="R97"/>
      <c r="S97">
        <f t="shared" ref="S97:S110" si="4">ROUND(G97*(P97),3)</f>
        <v>0</v>
      </c>
      <c r="T97"/>
      <c r="U97"/>
      <c r="V97"/>
      <c r="W97"/>
      <c r="Z97" s="1">
        <f t="shared" ref="Z97:Z110" si="5">0.058844*POWER(I97,0.952797)</f>
        <v>0</v>
      </c>
    </row>
    <row r="98" spans="1:26" ht="24.95" customHeight="1" x14ac:dyDescent="0.25">
      <c r="A98"/>
      <c r="B98"/>
      <c r="C98" t="s">
        <v>147</v>
      </c>
      <c r="D98" s="2" t="s">
        <v>148</v>
      </c>
      <c r="E98" s="2"/>
      <c r="F98" t="s">
        <v>149</v>
      </c>
      <c r="G98">
        <v>955.05840000000001</v>
      </c>
      <c r="H98">
        <v>0</v>
      </c>
      <c r="I98">
        <f t="shared" si="0"/>
        <v>0</v>
      </c>
      <c r="J98">
        <f t="shared" si="1"/>
        <v>0</v>
      </c>
      <c r="K98">
        <f t="shared" si="2"/>
        <v>0</v>
      </c>
      <c r="L98">
        <f t="shared" si="3"/>
        <v>0</v>
      </c>
      <c r="M98"/>
      <c r="N98">
        <v>0</v>
      </c>
      <c r="O98"/>
      <c r="P98"/>
      <c r="Q98"/>
      <c r="R98"/>
      <c r="S98">
        <f t="shared" si="4"/>
        <v>0</v>
      </c>
      <c r="T98"/>
      <c r="U98"/>
      <c r="V98"/>
      <c r="W98"/>
      <c r="Z98" s="1">
        <f t="shared" si="5"/>
        <v>0</v>
      </c>
    </row>
    <row r="99" spans="1:26" ht="24.95" customHeight="1" x14ac:dyDescent="0.25">
      <c r="A99"/>
      <c r="B99"/>
      <c r="C99" t="s">
        <v>123</v>
      </c>
      <c r="D99" s="2" t="s">
        <v>1360</v>
      </c>
      <c r="E99" s="2"/>
      <c r="F99" t="s">
        <v>125</v>
      </c>
      <c r="G99">
        <v>717.39099999999996</v>
      </c>
      <c r="H99">
        <v>0</v>
      </c>
      <c r="I99">
        <f t="shared" si="0"/>
        <v>0</v>
      </c>
      <c r="J99">
        <f t="shared" si="1"/>
        <v>0</v>
      </c>
      <c r="K99">
        <f t="shared" si="2"/>
        <v>0</v>
      </c>
      <c r="L99">
        <f t="shared" si="3"/>
        <v>0</v>
      </c>
      <c r="M99"/>
      <c r="N99">
        <v>0</v>
      </c>
      <c r="O99"/>
      <c r="P99"/>
      <c r="Q99"/>
      <c r="R99"/>
      <c r="S99">
        <f t="shared" si="4"/>
        <v>0</v>
      </c>
      <c r="T99"/>
      <c r="U99"/>
      <c r="V99"/>
      <c r="W99"/>
      <c r="Z99" s="1">
        <f t="shared" si="5"/>
        <v>0</v>
      </c>
    </row>
    <row r="100" spans="1:26" ht="24.95" customHeight="1" x14ac:dyDescent="0.25">
      <c r="A100"/>
      <c r="B100"/>
      <c r="C100" t="s">
        <v>1361</v>
      </c>
      <c r="D100" s="2" t="s">
        <v>1362</v>
      </c>
      <c r="E100" s="2"/>
      <c r="F100" t="s">
        <v>128</v>
      </c>
      <c r="G100">
        <v>179.34800000000001</v>
      </c>
      <c r="H100">
        <v>0</v>
      </c>
      <c r="I100">
        <f t="shared" si="0"/>
        <v>0</v>
      </c>
      <c r="J100">
        <f t="shared" si="1"/>
        <v>0</v>
      </c>
      <c r="K100">
        <f t="shared" si="2"/>
        <v>0</v>
      </c>
      <c r="L100">
        <f t="shared" si="3"/>
        <v>0</v>
      </c>
      <c r="M100"/>
      <c r="N100">
        <v>0</v>
      </c>
      <c r="O100"/>
      <c r="P100"/>
      <c r="Q100"/>
      <c r="R100"/>
      <c r="S100">
        <f t="shared" si="4"/>
        <v>0</v>
      </c>
      <c r="T100"/>
      <c r="U100"/>
      <c r="V100"/>
      <c r="W100"/>
      <c r="Z100" s="1">
        <f t="shared" si="5"/>
        <v>0</v>
      </c>
    </row>
    <row r="101" spans="1:26" ht="24.95" customHeight="1" x14ac:dyDescent="0.25">
      <c r="A101"/>
      <c r="B101"/>
      <c r="C101" t="s">
        <v>126</v>
      </c>
      <c r="D101" s="2" t="s">
        <v>127</v>
      </c>
      <c r="E101" s="2"/>
      <c r="F101" t="s">
        <v>128</v>
      </c>
      <c r="G101">
        <v>192.797</v>
      </c>
      <c r="H101">
        <v>0</v>
      </c>
      <c r="I101">
        <f t="shared" si="0"/>
        <v>0</v>
      </c>
      <c r="J101">
        <f t="shared" si="1"/>
        <v>0</v>
      </c>
      <c r="K101">
        <f t="shared" si="2"/>
        <v>0</v>
      </c>
      <c r="L101">
        <f t="shared" si="3"/>
        <v>0</v>
      </c>
      <c r="M101"/>
      <c r="N101">
        <v>0</v>
      </c>
      <c r="O101"/>
      <c r="P101"/>
      <c r="Q101"/>
      <c r="R101"/>
      <c r="S101">
        <f t="shared" si="4"/>
        <v>0</v>
      </c>
      <c r="T101"/>
      <c r="U101"/>
      <c r="V101"/>
      <c r="W101"/>
      <c r="Z101" s="1">
        <f t="shared" si="5"/>
        <v>0</v>
      </c>
    </row>
    <row r="102" spans="1:26" ht="24.95" customHeight="1" x14ac:dyDescent="0.25">
      <c r="A102"/>
      <c r="B102"/>
      <c r="C102" t="s">
        <v>131</v>
      </c>
      <c r="D102" s="2" t="s">
        <v>132</v>
      </c>
      <c r="E102" s="2"/>
      <c r="F102" t="s">
        <v>128</v>
      </c>
      <c r="G102">
        <v>57.838999999999999</v>
      </c>
      <c r="H102">
        <v>0</v>
      </c>
      <c r="I102">
        <f t="shared" si="0"/>
        <v>0</v>
      </c>
      <c r="J102">
        <f t="shared" si="1"/>
        <v>0</v>
      </c>
      <c r="K102">
        <f t="shared" si="2"/>
        <v>0</v>
      </c>
      <c r="L102">
        <f t="shared" si="3"/>
        <v>0</v>
      </c>
      <c r="M102"/>
      <c r="N102">
        <v>0</v>
      </c>
      <c r="O102"/>
      <c r="P102"/>
      <c r="Q102"/>
      <c r="R102"/>
      <c r="S102">
        <f t="shared" si="4"/>
        <v>0</v>
      </c>
      <c r="T102"/>
      <c r="U102"/>
      <c r="V102"/>
      <c r="W102"/>
      <c r="Z102" s="1">
        <f t="shared" si="5"/>
        <v>0</v>
      </c>
    </row>
    <row r="103" spans="1:26" ht="24.95" customHeight="1" x14ac:dyDescent="0.25">
      <c r="A103"/>
      <c r="B103"/>
      <c r="C103" t="s">
        <v>133</v>
      </c>
      <c r="D103" s="2" t="s">
        <v>134</v>
      </c>
      <c r="E103" s="2"/>
      <c r="F103" t="s">
        <v>128</v>
      </c>
      <c r="G103">
        <v>50.853999999999999</v>
      </c>
      <c r="H103">
        <v>0</v>
      </c>
      <c r="I103">
        <f t="shared" si="0"/>
        <v>0</v>
      </c>
      <c r="J103">
        <f t="shared" si="1"/>
        <v>0</v>
      </c>
      <c r="K103">
        <f t="shared" si="2"/>
        <v>0</v>
      </c>
      <c r="L103">
        <f t="shared" si="3"/>
        <v>0</v>
      </c>
      <c r="M103"/>
      <c r="N103">
        <v>0</v>
      </c>
      <c r="O103"/>
      <c r="P103"/>
      <c r="Q103"/>
      <c r="R103"/>
      <c r="S103">
        <f t="shared" si="4"/>
        <v>0</v>
      </c>
      <c r="T103"/>
      <c r="U103"/>
      <c r="V103"/>
      <c r="W103"/>
      <c r="Z103" s="1">
        <f t="shared" si="5"/>
        <v>0</v>
      </c>
    </row>
    <row r="104" spans="1:26" ht="35.1" customHeight="1" x14ac:dyDescent="0.25">
      <c r="A104"/>
      <c r="B104"/>
      <c r="C104" t="s">
        <v>135</v>
      </c>
      <c r="D104" s="2" t="s">
        <v>136</v>
      </c>
      <c r="E104" s="2"/>
      <c r="F104" t="s">
        <v>128</v>
      </c>
      <c r="G104">
        <v>15.256</v>
      </c>
      <c r="H104">
        <v>0</v>
      </c>
      <c r="I104">
        <f t="shared" si="0"/>
        <v>0</v>
      </c>
      <c r="J104">
        <f t="shared" si="1"/>
        <v>0</v>
      </c>
      <c r="K104">
        <f t="shared" si="2"/>
        <v>0</v>
      </c>
      <c r="L104">
        <f t="shared" si="3"/>
        <v>0</v>
      </c>
      <c r="M104"/>
      <c r="N104">
        <v>0</v>
      </c>
      <c r="O104"/>
      <c r="P104"/>
      <c r="Q104"/>
      <c r="R104"/>
      <c r="S104">
        <f t="shared" si="4"/>
        <v>0</v>
      </c>
      <c r="T104"/>
      <c r="U104"/>
      <c r="V104"/>
      <c r="W104"/>
      <c r="Z104" s="1">
        <f t="shared" si="5"/>
        <v>0</v>
      </c>
    </row>
    <row r="105" spans="1:26" ht="24.95" customHeight="1" x14ac:dyDescent="0.25">
      <c r="A105"/>
      <c r="B105"/>
      <c r="C105" t="s">
        <v>1363</v>
      </c>
      <c r="D105" s="2" t="s">
        <v>1364</v>
      </c>
      <c r="E105" s="2"/>
      <c r="F105" t="s">
        <v>128</v>
      </c>
      <c r="G105">
        <v>107.60899999999999</v>
      </c>
      <c r="H105">
        <v>0</v>
      </c>
      <c r="I105">
        <f t="shared" si="0"/>
        <v>0</v>
      </c>
      <c r="J105">
        <f t="shared" si="1"/>
        <v>0</v>
      </c>
      <c r="K105">
        <f t="shared" si="2"/>
        <v>0</v>
      </c>
      <c r="L105">
        <f t="shared" si="3"/>
        <v>0</v>
      </c>
      <c r="M105"/>
      <c r="N105">
        <v>0</v>
      </c>
      <c r="O105"/>
      <c r="P105"/>
      <c r="Q105"/>
      <c r="R105"/>
      <c r="S105">
        <f t="shared" si="4"/>
        <v>0</v>
      </c>
      <c r="T105"/>
      <c r="U105"/>
      <c r="V105"/>
      <c r="W105"/>
      <c r="Z105" s="1">
        <f t="shared" si="5"/>
        <v>0</v>
      </c>
    </row>
    <row r="106" spans="1:26" ht="24.95" customHeight="1" x14ac:dyDescent="0.25">
      <c r="A106"/>
      <c r="B106"/>
      <c r="C106" t="s">
        <v>137</v>
      </c>
      <c r="D106" s="2" t="s">
        <v>138</v>
      </c>
      <c r="E106" s="2"/>
      <c r="F106" t="s">
        <v>128</v>
      </c>
      <c r="G106">
        <v>530.58799999999997</v>
      </c>
      <c r="H106">
        <v>0</v>
      </c>
      <c r="I106">
        <f t="shared" si="0"/>
        <v>0</v>
      </c>
      <c r="J106">
        <f t="shared" si="1"/>
        <v>0</v>
      </c>
      <c r="K106">
        <f t="shared" si="2"/>
        <v>0</v>
      </c>
      <c r="L106">
        <f t="shared" si="3"/>
        <v>0</v>
      </c>
      <c r="M106"/>
      <c r="N106">
        <v>0</v>
      </c>
      <c r="O106"/>
      <c r="P106"/>
      <c r="Q106"/>
      <c r="R106"/>
      <c r="S106">
        <f t="shared" si="4"/>
        <v>0</v>
      </c>
      <c r="T106"/>
      <c r="U106"/>
      <c r="V106"/>
      <c r="W106"/>
      <c r="Z106" s="1">
        <f t="shared" si="5"/>
        <v>0</v>
      </c>
    </row>
    <row r="107" spans="1:26" ht="35.1" customHeight="1" x14ac:dyDescent="0.25">
      <c r="A107"/>
      <c r="B107"/>
      <c r="C107" t="s">
        <v>139</v>
      </c>
      <c r="D107" s="2" t="s">
        <v>140</v>
      </c>
      <c r="E107" s="2"/>
      <c r="F107" t="s">
        <v>128</v>
      </c>
      <c r="G107">
        <v>15387.052</v>
      </c>
      <c r="H107">
        <v>0</v>
      </c>
      <c r="I107">
        <f t="shared" si="0"/>
        <v>0</v>
      </c>
      <c r="J107">
        <f t="shared" si="1"/>
        <v>0</v>
      </c>
      <c r="K107">
        <f t="shared" si="2"/>
        <v>0</v>
      </c>
      <c r="L107">
        <f t="shared" si="3"/>
        <v>0</v>
      </c>
      <c r="M107"/>
      <c r="N107">
        <v>0</v>
      </c>
      <c r="O107"/>
      <c r="P107"/>
      <c r="Q107"/>
      <c r="R107"/>
      <c r="S107">
        <f t="shared" si="4"/>
        <v>0</v>
      </c>
      <c r="T107"/>
      <c r="U107"/>
      <c r="V107"/>
      <c r="W107"/>
      <c r="Z107" s="1">
        <f t="shared" si="5"/>
        <v>0</v>
      </c>
    </row>
    <row r="108" spans="1:26" ht="24.95" customHeight="1" x14ac:dyDescent="0.25">
      <c r="A108"/>
      <c r="B108"/>
      <c r="C108" t="s">
        <v>141</v>
      </c>
      <c r="D108" s="2" t="s">
        <v>142</v>
      </c>
      <c r="E108" s="2"/>
      <c r="F108" t="s">
        <v>128</v>
      </c>
      <c r="G108">
        <v>143.47800000000001</v>
      </c>
      <c r="H108">
        <v>0</v>
      </c>
      <c r="I108">
        <f t="shared" si="0"/>
        <v>0</v>
      </c>
      <c r="J108">
        <f t="shared" si="1"/>
        <v>0</v>
      </c>
      <c r="K108">
        <f t="shared" si="2"/>
        <v>0</v>
      </c>
      <c r="L108">
        <f t="shared" si="3"/>
        <v>0</v>
      </c>
      <c r="M108"/>
      <c r="N108">
        <v>0</v>
      </c>
      <c r="O108"/>
      <c r="P108"/>
      <c r="Q108"/>
      <c r="R108"/>
      <c r="S108">
        <f t="shared" si="4"/>
        <v>0</v>
      </c>
      <c r="T108"/>
      <c r="U108"/>
      <c r="V108"/>
      <c r="W108"/>
      <c r="Z108" s="1">
        <f t="shared" si="5"/>
        <v>0</v>
      </c>
    </row>
    <row r="109" spans="1:26" ht="24.95" customHeight="1" x14ac:dyDescent="0.25">
      <c r="A109"/>
      <c r="B109"/>
      <c r="C109" t="s">
        <v>143</v>
      </c>
      <c r="D109" s="2" t="s">
        <v>144</v>
      </c>
      <c r="E109" s="2"/>
      <c r="F109" t="s">
        <v>128</v>
      </c>
      <c r="G109">
        <v>530.58799999999997</v>
      </c>
      <c r="H109">
        <v>0</v>
      </c>
      <c r="I109">
        <f t="shared" si="0"/>
        <v>0</v>
      </c>
      <c r="J109">
        <f t="shared" si="1"/>
        <v>0</v>
      </c>
      <c r="K109">
        <f t="shared" si="2"/>
        <v>0</v>
      </c>
      <c r="L109">
        <f t="shared" si="3"/>
        <v>0</v>
      </c>
      <c r="M109"/>
      <c r="N109">
        <v>0</v>
      </c>
      <c r="O109"/>
      <c r="P109"/>
      <c r="Q109"/>
      <c r="R109"/>
      <c r="S109">
        <f t="shared" si="4"/>
        <v>0</v>
      </c>
      <c r="T109"/>
      <c r="U109"/>
      <c r="V109"/>
      <c r="W109"/>
      <c r="Z109" s="1">
        <f t="shared" si="5"/>
        <v>0</v>
      </c>
    </row>
    <row r="110" spans="1:26" ht="24.95" customHeight="1" x14ac:dyDescent="0.25">
      <c r="A110"/>
      <c r="B110"/>
      <c r="C110" t="s">
        <v>150</v>
      </c>
      <c r="D110" s="2" t="s">
        <v>151</v>
      </c>
      <c r="E110" s="2"/>
      <c r="F110" t="s">
        <v>125</v>
      </c>
      <c r="G110">
        <v>717.39</v>
      </c>
      <c r="H110">
        <v>0</v>
      </c>
      <c r="I110">
        <f t="shared" si="0"/>
        <v>0</v>
      </c>
      <c r="J110">
        <f t="shared" si="1"/>
        <v>0</v>
      </c>
      <c r="K110">
        <f t="shared" si="2"/>
        <v>0</v>
      </c>
      <c r="L110">
        <f t="shared" si="3"/>
        <v>0</v>
      </c>
      <c r="M110"/>
      <c r="N110">
        <v>0</v>
      </c>
      <c r="O110"/>
      <c r="P110"/>
      <c r="Q110"/>
      <c r="R110"/>
      <c r="S110">
        <f t="shared" si="4"/>
        <v>0</v>
      </c>
      <c r="T110"/>
      <c r="U110"/>
      <c r="V110"/>
      <c r="W110"/>
      <c r="Z110" s="1">
        <f t="shared" si="5"/>
        <v>0</v>
      </c>
    </row>
    <row r="111" spans="1:26" x14ac:dyDescent="0.25">
      <c r="A111"/>
      <c r="B111"/>
      <c r="C111">
        <v>1</v>
      </c>
      <c r="D111" s="2" t="s">
        <v>86</v>
      </c>
      <c r="E111" s="2"/>
      <c r="F111"/>
      <c r="G111"/>
      <c r="H111"/>
      <c r="I111">
        <f>ROUND((SUM(I96:I110))/1,2)</f>
        <v>0</v>
      </c>
      <c r="J111"/>
      <c r="K111"/>
      <c r="L111">
        <f>ROUND((SUM(L96:L110))/1,2)</f>
        <v>0</v>
      </c>
      <c r="M111">
        <f>ROUND((SUM(M96:M110))/1,2)</f>
        <v>0</v>
      </c>
      <c r="N111"/>
      <c r="O111"/>
      <c r="P111"/>
      <c r="Q111"/>
      <c r="R111"/>
      <c r="S111">
        <f>ROUND((SUM(S96:S110))/1,2)</f>
        <v>0</v>
      </c>
      <c r="T111"/>
      <c r="U111"/>
      <c r="V111">
        <f>ROUND((SUM(V96:V110))/1,2)</f>
        <v>0</v>
      </c>
      <c r="W111"/>
      <c r="X111"/>
      <c r="Y111"/>
      <c r="Z111"/>
    </row>
    <row r="112" spans="1:26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6" x14ac:dyDescent="0.25">
      <c r="A113"/>
      <c r="B113"/>
      <c r="C113">
        <v>2</v>
      </c>
      <c r="D113" s="2" t="s">
        <v>87</v>
      </c>
      <c r="E113" s="2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</row>
    <row r="114" spans="1:26" ht="24.95" customHeight="1" x14ac:dyDescent="0.25">
      <c r="A114"/>
      <c r="B114"/>
      <c r="C114" t="s">
        <v>1365</v>
      </c>
      <c r="D114" s="2" t="s">
        <v>1366</v>
      </c>
      <c r="E114" s="2"/>
      <c r="F114" t="s">
        <v>128</v>
      </c>
      <c r="G114">
        <v>13.039</v>
      </c>
      <c r="H114">
        <v>0</v>
      </c>
      <c r="I114">
        <f t="shared" ref="I114:I120" si="6">ROUND(G114*(H114),2)</f>
        <v>0</v>
      </c>
      <c r="J114">
        <f t="shared" ref="J114:J120" si="7">ROUND(G114*(N114),2)</f>
        <v>0</v>
      </c>
      <c r="K114">
        <f t="shared" ref="K114:K120" si="8">ROUND(G114*(O114),2)</f>
        <v>0</v>
      </c>
      <c r="L114">
        <f t="shared" ref="L114:L120" si="9">ROUND(G114*(H114),2)</f>
        <v>0</v>
      </c>
      <c r="M114"/>
      <c r="N114">
        <v>0</v>
      </c>
      <c r="O114"/>
      <c r="P114"/>
      <c r="Q114"/>
      <c r="R114"/>
      <c r="S114">
        <f t="shared" ref="S114:S120" si="10">ROUND(G114*(P114),3)</f>
        <v>0</v>
      </c>
      <c r="T114"/>
      <c r="U114"/>
      <c r="V114"/>
      <c r="W114"/>
      <c r="Z114" s="1">
        <f t="shared" ref="Z114:Z120" si="11">0.058844*POWER(I114,0.952797)</f>
        <v>0</v>
      </c>
    </row>
    <row r="115" spans="1:26" ht="24.95" customHeight="1" x14ac:dyDescent="0.25">
      <c r="A115"/>
      <c r="B115"/>
      <c r="C115" t="s">
        <v>154</v>
      </c>
      <c r="D115" s="2" t="s">
        <v>155</v>
      </c>
      <c r="E115" s="2"/>
      <c r="F115" t="s">
        <v>128</v>
      </c>
      <c r="G115">
        <v>101.419</v>
      </c>
      <c r="H115">
        <v>0</v>
      </c>
      <c r="I115">
        <f t="shared" si="6"/>
        <v>0</v>
      </c>
      <c r="J115">
        <f t="shared" si="7"/>
        <v>0</v>
      </c>
      <c r="K115">
        <f t="shared" si="8"/>
        <v>0</v>
      </c>
      <c r="L115">
        <f t="shared" si="9"/>
        <v>0</v>
      </c>
      <c r="M115"/>
      <c r="N115">
        <v>0</v>
      </c>
      <c r="O115"/>
      <c r="P115">
        <v>2.2121499999999998</v>
      </c>
      <c r="Q115"/>
      <c r="R115">
        <v>2.2121499999999998</v>
      </c>
      <c r="S115">
        <f t="shared" si="10"/>
        <v>224.35400000000001</v>
      </c>
      <c r="T115"/>
      <c r="U115"/>
      <c r="V115"/>
      <c r="W115"/>
      <c r="Z115" s="1">
        <f t="shared" si="11"/>
        <v>0</v>
      </c>
    </row>
    <row r="116" spans="1:26" ht="24.95" customHeight="1" x14ac:dyDescent="0.25">
      <c r="A116"/>
      <c r="B116"/>
      <c r="C116" t="s">
        <v>160</v>
      </c>
      <c r="D116" s="2" t="s">
        <v>161</v>
      </c>
      <c r="E116" s="2"/>
      <c r="F116" t="s">
        <v>149</v>
      </c>
      <c r="G116">
        <v>4.4390000000000001</v>
      </c>
      <c r="H116">
        <v>0</v>
      </c>
      <c r="I116">
        <f t="shared" si="6"/>
        <v>0</v>
      </c>
      <c r="J116">
        <f t="shared" si="7"/>
        <v>0</v>
      </c>
      <c r="K116">
        <f t="shared" si="8"/>
        <v>0</v>
      </c>
      <c r="L116">
        <f t="shared" si="9"/>
        <v>0</v>
      </c>
      <c r="M116"/>
      <c r="N116">
        <v>0</v>
      </c>
      <c r="O116"/>
      <c r="P116">
        <v>1.20296</v>
      </c>
      <c r="Q116"/>
      <c r="R116">
        <v>1.20296</v>
      </c>
      <c r="S116">
        <f t="shared" si="10"/>
        <v>5.34</v>
      </c>
      <c r="T116"/>
      <c r="U116"/>
      <c r="V116"/>
      <c r="W116"/>
      <c r="Z116" s="1">
        <f t="shared" si="11"/>
        <v>0</v>
      </c>
    </row>
    <row r="117" spans="1:26" ht="24.95" customHeight="1" x14ac:dyDescent="0.25">
      <c r="A117"/>
      <c r="B117"/>
      <c r="C117" t="s">
        <v>162</v>
      </c>
      <c r="D117" s="2" t="s">
        <v>163</v>
      </c>
      <c r="E117" s="2"/>
      <c r="F117" t="s">
        <v>128</v>
      </c>
      <c r="G117">
        <v>65.822999999999993</v>
      </c>
      <c r="H117">
        <v>0</v>
      </c>
      <c r="I117">
        <f t="shared" si="6"/>
        <v>0</v>
      </c>
      <c r="J117">
        <f t="shared" si="7"/>
        <v>0</v>
      </c>
      <c r="K117">
        <f t="shared" si="8"/>
        <v>0</v>
      </c>
      <c r="L117">
        <f t="shared" si="9"/>
        <v>0</v>
      </c>
      <c r="M117"/>
      <c r="N117">
        <v>0</v>
      </c>
      <c r="O117"/>
      <c r="P117">
        <v>2.2121499999999998</v>
      </c>
      <c r="Q117"/>
      <c r="R117">
        <v>2.2121499999999998</v>
      </c>
      <c r="S117">
        <f t="shared" si="10"/>
        <v>145.61000000000001</v>
      </c>
      <c r="T117"/>
      <c r="U117"/>
      <c r="V117"/>
      <c r="W117"/>
      <c r="Z117" s="1">
        <f t="shared" si="11"/>
        <v>0</v>
      </c>
    </row>
    <row r="118" spans="1:26" ht="24.95" customHeight="1" x14ac:dyDescent="0.25">
      <c r="A118"/>
      <c r="B118"/>
      <c r="C118" t="s">
        <v>1367</v>
      </c>
      <c r="D118" s="2" t="s">
        <v>1368</v>
      </c>
      <c r="E118" s="2"/>
      <c r="F118" t="s">
        <v>125</v>
      </c>
      <c r="G118">
        <v>120.36799999999999</v>
      </c>
      <c r="H118">
        <v>0</v>
      </c>
      <c r="I118">
        <f t="shared" si="6"/>
        <v>0</v>
      </c>
      <c r="J118">
        <f t="shared" si="7"/>
        <v>0</v>
      </c>
      <c r="K118">
        <f t="shared" si="8"/>
        <v>0</v>
      </c>
      <c r="L118">
        <f t="shared" si="9"/>
        <v>0</v>
      </c>
      <c r="M118"/>
      <c r="N118">
        <v>0</v>
      </c>
      <c r="O118"/>
      <c r="P118">
        <v>6.7000000000000002E-4</v>
      </c>
      <c r="Q118"/>
      <c r="R118">
        <v>6.7000000000000002E-4</v>
      </c>
      <c r="S118">
        <f t="shared" si="10"/>
        <v>8.1000000000000003E-2</v>
      </c>
      <c r="T118"/>
      <c r="U118"/>
      <c r="V118"/>
      <c r="W118"/>
      <c r="Z118" s="1">
        <f t="shared" si="11"/>
        <v>0</v>
      </c>
    </row>
    <row r="119" spans="1:26" ht="24.95" customHeight="1" x14ac:dyDescent="0.25">
      <c r="A119"/>
      <c r="B119"/>
      <c r="C119" t="s">
        <v>1369</v>
      </c>
      <c r="D119" s="2" t="s">
        <v>1370</v>
      </c>
      <c r="E119" s="2"/>
      <c r="F119" t="s">
        <v>125</v>
      </c>
      <c r="G119">
        <v>120.36799999999999</v>
      </c>
      <c r="H119">
        <v>0</v>
      </c>
      <c r="I119">
        <f t="shared" si="6"/>
        <v>0</v>
      </c>
      <c r="J119">
        <f t="shared" si="7"/>
        <v>0</v>
      </c>
      <c r="K119">
        <f t="shared" si="8"/>
        <v>0</v>
      </c>
      <c r="L119">
        <f t="shared" si="9"/>
        <v>0</v>
      </c>
      <c r="M119"/>
      <c r="N119">
        <v>0</v>
      </c>
      <c r="O119"/>
      <c r="P119"/>
      <c r="Q119"/>
      <c r="R119"/>
      <c r="S119">
        <f t="shared" si="10"/>
        <v>0</v>
      </c>
      <c r="T119"/>
      <c r="U119"/>
      <c r="V119"/>
      <c r="W119"/>
      <c r="Z119" s="1">
        <f t="shared" si="11"/>
        <v>0</v>
      </c>
    </row>
    <row r="120" spans="1:26" ht="24.95" customHeight="1" x14ac:dyDescent="0.25">
      <c r="A120"/>
      <c r="B120"/>
      <c r="C120" t="s">
        <v>164</v>
      </c>
      <c r="D120" s="2" t="s">
        <v>165</v>
      </c>
      <c r="E120" s="2"/>
      <c r="F120" t="s">
        <v>149</v>
      </c>
      <c r="G120">
        <v>9.8729999999999993</v>
      </c>
      <c r="H120">
        <v>0</v>
      </c>
      <c r="I120">
        <f t="shared" si="6"/>
        <v>0</v>
      </c>
      <c r="J120">
        <f t="shared" si="7"/>
        <v>0</v>
      </c>
      <c r="K120">
        <f t="shared" si="8"/>
        <v>0</v>
      </c>
      <c r="L120">
        <f t="shared" si="9"/>
        <v>0</v>
      </c>
      <c r="M120"/>
      <c r="N120">
        <v>0</v>
      </c>
      <c r="O120"/>
      <c r="P120">
        <v>1.13453</v>
      </c>
      <c r="Q120"/>
      <c r="R120">
        <v>1.13453</v>
      </c>
      <c r="S120">
        <f t="shared" si="10"/>
        <v>11.201000000000001</v>
      </c>
      <c r="T120"/>
      <c r="U120"/>
      <c r="V120"/>
      <c r="W120"/>
      <c r="Z120" s="1">
        <f t="shared" si="11"/>
        <v>0</v>
      </c>
    </row>
    <row r="121" spans="1:26" x14ac:dyDescent="0.25">
      <c r="A121"/>
      <c r="B121"/>
      <c r="C121">
        <v>2</v>
      </c>
      <c r="D121" s="2" t="s">
        <v>87</v>
      </c>
      <c r="E121" s="2"/>
      <c r="F121"/>
      <c r="G121"/>
      <c r="H121"/>
      <c r="I121">
        <f>ROUND((SUM(I113:I120))/1,2)</f>
        <v>0</v>
      </c>
      <c r="J121"/>
      <c r="K121"/>
      <c r="L121">
        <f>ROUND((SUM(L113:L120))/1,2)</f>
        <v>0</v>
      </c>
      <c r="M121">
        <f>ROUND((SUM(M113:M120))/1,2)</f>
        <v>0</v>
      </c>
      <c r="N121"/>
      <c r="O121"/>
      <c r="P121"/>
      <c r="Q121"/>
      <c r="R121"/>
      <c r="S121">
        <f>ROUND((SUM(S113:S120))/1,2)</f>
        <v>386.59</v>
      </c>
      <c r="T121"/>
      <c r="U121"/>
      <c r="V121">
        <f>ROUND((SUM(V113:V120))/1,2)</f>
        <v>0</v>
      </c>
      <c r="W121"/>
      <c r="X121"/>
      <c r="Y121"/>
      <c r="Z121"/>
    </row>
    <row r="122" spans="1:26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6" x14ac:dyDescent="0.25">
      <c r="A123"/>
      <c r="B123"/>
      <c r="C123">
        <v>3</v>
      </c>
      <c r="D123" s="2" t="s">
        <v>88</v>
      </c>
      <c r="E123" s="2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</row>
    <row r="124" spans="1:26" ht="24.95" customHeight="1" x14ac:dyDescent="0.25">
      <c r="A124"/>
      <c r="B124"/>
      <c r="C124" t="s">
        <v>1371</v>
      </c>
      <c r="D124" s="2" t="s">
        <v>1372</v>
      </c>
      <c r="E124" s="2"/>
      <c r="F124" t="s">
        <v>218</v>
      </c>
      <c r="G124">
        <v>2</v>
      </c>
      <c r="H124">
        <v>0</v>
      </c>
      <c r="I124">
        <f t="shared" ref="I124:I133" si="12">ROUND(G124*(H124),2)</f>
        <v>0</v>
      </c>
      <c r="J124">
        <f t="shared" ref="J124:J133" si="13">ROUND(G124*(N124),2)</f>
        <v>0</v>
      </c>
      <c r="K124">
        <f t="shared" ref="K124:K133" si="14">ROUND(G124*(O124),2)</f>
        <v>0</v>
      </c>
      <c r="L124">
        <f t="shared" ref="L124:L133" si="15">ROUND(G124*(H124),2)</f>
        <v>0</v>
      </c>
      <c r="M124"/>
      <c r="N124">
        <v>0</v>
      </c>
      <c r="O124"/>
      <c r="P124"/>
      <c r="Q124"/>
      <c r="R124"/>
      <c r="S124">
        <f t="shared" ref="S124:S133" si="16">ROUND(G124*(P124),3)</f>
        <v>0</v>
      </c>
      <c r="T124"/>
      <c r="U124"/>
      <c r="V124"/>
      <c r="W124"/>
      <c r="Z124" s="1">
        <f t="shared" ref="Z124:Z133" si="17">0.058844*POWER(I124,0.952797)</f>
        <v>0</v>
      </c>
    </row>
    <row r="125" spans="1:26" ht="24.95" customHeight="1" x14ac:dyDescent="0.25">
      <c r="A125"/>
      <c r="B125"/>
      <c r="C125" t="s">
        <v>1373</v>
      </c>
      <c r="D125" s="2" t="s">
        <v>1374</v>
      </c>
      <c r="E125" s="2"/>
      <c r="F125" t="s">
        <v>125</v>
      </c>
      <c r="G125">
        <v>38.862000000000002</v>
      </c>
      <c r="H125">
        <v>0</v>
      </c>
      <c r="I125">
        <f t="shared" si="12"/>
        <v>0</v>
      </c>
      <c r="J125">
        <f t="shared" si="13"/>
        <v>0</v>
      </c>
      <c r="K125">
        <f t="shared" si="14"/>
        <v>0</v>
      </c>
      <c r="L125">
        <f t="shared" si="15"/>
        <v>0</v>
      </c>
      <c r="M125"/>
      <c r="N125">
        <v>0</v>
      </c>
      <c r="O125"/>
      <c r="P125"/>
      <c r="Q125"/>
      <c r="R125"/>
      <c r="S125">
        <f t="shared" si="16"/>
        <v>0</v>
      </c>
      <c r="T125"/>
      <c r="U125"/>
      <c r="V125"/>
      <c r="W125"/>
      <c r="Z125" s="1">
        <f t="shared" si="17"/>
        <v>0</v>
      </c>
    </row>
    <row r="126" spans="1:26" ht="24.95" customHeight="1" x14ac:dyDescent="0.25">
      <c r="A126"/>
      <c r="B126"/>
      <c r="C126" t="s">
        <v>1375</v>
      </c>
      <c r="D126" s="2" t="s">
        <v>1376</v>
      </c>
      <c r="E126" s="2"/>
      <c r="F126" t="s">
        <v>218</v>
      </c>
      <c r="G126">
        <v>4</v>
      </c>
      <c r="H126">
        <v>0</v>
      </c>
      <c r="I126">
        <f t="shared" si="12"/>
        <v>0</v>
      </c>
      <c r="J126">
        <f t="shared" si="13"/>
        <v>0</v>
      </c>
      <c r="K126">
        <f t="shared" si="14"/>
        <v>0</v>
      </c>
      <c r="L126">
        <f t="shared" si="15"/>
        <v>0</v>
      </c>
      <c r="M126"/>
      <c r="N126">
        <v>0</v>
      </c>
      <c r="O126"/>
      <c r="P126"/>
      <c r="Q126"/>
      <c r="R126"/>
      <c r="S126">
        <f t="shared" si="16"/>
        <v>0</v>
      </c>
      <c r="T126"/>
      <c r="U126"/>
      <c r="V126"/>
      <c r="W126"/>
      <c r="Z126" s="1">
        <f t="shared" si="17"/>
        <v>0</v>
      </c>
    </row>
    <row r="127" spans="1:26" ht="24.95" customHeight="1" x14ac:dyDescent="0.25">
      <c r="A127"/>
      <c r="B127"/>
      <c r="C127" t="s">
        <v>1377</v>
      </c>
      <c r="D127" s="2" t="s">
        <v>1378</v>
      </c>
      <c r="E127" s="2"/>
      <c r="F127" t="s">
        <v>218</v>
      </c>
      <c r="G127">
        <v>20</v>
      </c>
      <c r="H127">
        <v>0</v>
      </c>
      <c r="I127">
        <f t="shared" si="12"/>
        <v>0</v>
      </c>
      <c r="J127">
        <f t="shared" si="13"/>
        <v>0</v>
      </c>
      <c r="K127">
        <f t="shared" si="14"/>
        <v>0</v>
      </c>
      <c r="L127">
        <f t="shared" si="15"/>
        <v>0</v>
      </c>
      <c r="M127"/>
      <c r="N127">
        <v>0</v>
      </c>
      <c r="O127"/>
      <c r="P127"/>
      <c r="Q127"/>
      <c r="R127"/>
      <c r="S127">
        <f t="shared" si="16"/>
        <v>0</v>
      </c>
      <c r="T127"/>
      <c r="U127"/>
      <c r="V127"/>
      <c r="W127"/>
      <c r="Z127" s="1">
        <f t="shared" si="17"/>
        <v>0</v>
      </c>
    </row>
    <row r="128" spans="1:26" ht="24.95" customHeight="1" x14ac:dyDescent="0.25">
      <c r="A128"/>
      <c r="B128"/>
      <c r="C128" t="s">
        <v>1379</v>
      </c>
      <c r="D128" s="2" t="s">
        <v>1380</v>
      </c>
      <c r="E128" s="2"/>
      <c r="F128" t="s">
        <v>218</v>
      </c>
      <c r="G128">
        <v>12</v>
      </c>
      <c r="H128">
        <v>0</v>
      </c>
      <c r="I128">
        <f t="shared" si="12"/>
        <v>0</v>
      </c>
      <c r="J128">
        <f t="shared" si="13"/>
        <v>0</v>
      </c>
      <c r="K128">
        <f t="shared" si="14"/>
        <v>0</v>
      </c>
      <c r="L128">
        <f t="shared" si="15"/>
        <v>0</v>
      </c>
      <c r="M128"/>
      <c r="N128">
        <v>0</v>
      </c>
      <c r="O128"/>
      <c r="P128"/>
      <c r="Q128"/>
      <c r="R128"/>
      <c r="S128">
        <f t="shared" si="16"/>
        <v>0</v>
      </c>
      <c r="T128"/>
      <c r="U128"/>
      <c r="V128"/>
      <c r="W128"/>
      <c r="Z128" s="1">
        <f t="shared" si="17"/>
        <v>0</v>
      </c>
    </row>
    <row r="129" spans="1:26" ht="24.95" customHeight="1" x14ac:dyDescent="0.25">
      <c r="A129"/>
      <c r="B129"/>
      <c r="C129" t="s">
        <v>1381</v>
      </c>
      <c r="D129" s="2" t="s">
        <v>1382</v>
      </c>
      <c r="E129" s="2"/>
      <c r="F129" t="s">
        <v>218</v>
      </c>
      <c r="G129">
        <v>21</v>
      </c>
      <c r="H129">
        <v>0</v>
      </c>
      <c r="I129">
        <f t="shared" si="12"/>
        <v>0</v>
      </c>
      <c r="J129">
        <f t="shared" si="13"/>
        <v>0</v>
      </c>
      <c r="K129">
        <f t="shared" si="14"/>
        <v>0</v>
      </c>
      <c r="L129">
        <f t="shared" si="15"/>
        <v>0</v>
      </c>
      <c r="M129"/>
      <c r="N129">
        <v>0</v>
      </c>
      <c r="O129"/>
      <c r="P129"/>
      <c r="Q129"/>
      <c r="R129"/>
      <c r="S129">
        <f t="shared" si="16"/>
        <v>0</v>
      </c>
      <c r="T129"/>
      <c r="U129"/>
      <c r="V129"/>
      <c r="W129"/>
      <c r="Z129" s="1">
        <f t="shared" si="17"/>
        <v>0</v>
      </c>
    </row>
    <row r="130" spans="1:26" ht="24.95" customHeight="1" x14ac:dyDescent="0.25">
      <c r="A130"/>
      <c r="B130"/>
      <c r="C130" t="s">
        <v>1383</v>
      </c>
      <c r="D130" s="2" t="s">
        <v>1384</v>
      </c>
      <c r="E130" s="2"/>
      <c r="F130" t="s">
        <v>218</v>
      </c>
      <c r="G130">
        <v>12</v>
      </c>
      <c r="H130">
        <v>0</v>
      </c>
      <c r="I130">
        <f t="shared" si="12"/>
        <v>0</v>
      </c>
      <c r="J130">
        <f t="shared" si="13"/>
        <v>0</v>
      </c>
      <c r="K130">
        <f t="shared" si="14"/>
        <v>0</v>
      </c>
      <c r="L130">
        <f t="shared" si="15"/>
        <v>0</v>
      </c>
      <c r="M130"/>
      <c r="N130">
        <v>0</v>
      </c>
      <c r="O130"/>
      <c r="P130"/>
      <c r="Q130"/>
      <c r="R130"/>
      <c r="S130">
        <f t="shared" si="16"/>
        <v>0</v>
      </c>
      <c r="T130"/>
      <c r="U130"/>
      <c r="V130"/>
      <c r="W130"/>
      <c r="Z130" s="1">
        <f t="shared" si="17"/>
        <v>0</v>
      </c>
    </row>
    <row r="131" spans="1:26" ht="24.95" customHeight="1" x14ac:dyDescent="0.25">
      <c r="A131"/>
      <c r="B131"/>
      <c r="C131" t="s">
        <v>1385</v>
      </c>
      <c r="D131" s="2" t="s">
        <v>1386</v>
      </c>
      <c r="E131" s="2"/>
      <c r="F131" t="s">
        <v>218</v>
      </c>
      <c r="G131">
        <v>20</v>
      </c>
      <c r="H131">
        <v>0</v>
      </c>
      <c r="I131">
        <f t="shared" si="12"/>
        <v>0</v>
      </c>
      <c r="J131">
        <f t="shared" si="13"/>
        <v>0</v>
      </c>
      <c r="K131">
        <f t="shared" si="14"/>
        <v>0</v>
      </c>
      <c r="L131">
        <f t="shared" si="15"/>
        <v>0</v>
      </c>
      <c r="M131"/>
      <c r="N131">
        <v>0</v>
      </c>
      <c r="O131"/>
      <c r="P131"/>
      <c r="Q131"/>
      <c r="R131"/>
      <c r="S131">
        <f t="shared" si="16"/>
        <v>0</v>
      </c>
      <c r="T131"/>
      <c r="U131"/>
      <c r="V131"/>
      <c r="W131"/>
      <c r="Z131" s="1">
        <f t="shared" si="17"/>
        <v>0</v>
      </c>
    </row>
    <row r="132" spans="1:26" ht="24.95" customHeight="1" x14ac:dyDescent="0.25">
      <c r="A132"/>
      <c r="B132"/>
      <c r="C132" t="s">
        <v>1387</v>
      </c>
      <c r="D132" s="2" t="s">
        <v>1388</v>
      </c>
      <c r="E132" s="2"/>
      <c r="F132" t="s">
        <v>218</v>
      </c>
      <c r="G132">
        <v>72</v>
      </c>
      <c r="H132">
        <v>0</v>
      </c>
      <c r="I132">
        <f t="shared" si="12"/>
        <v>0</v>
      </c>
      <c r="J132">
        <f t="shared" si="13"/>
        <v>0</v>
      </c>
      <c r="K132">
        <f t="shared" si="14"/>
        <v>0</v>
      </c>
      <c r="L132">
        <f t="shared" si="15"/>
        <v>0</v>
      </c>
      <c r="M132"/>
      <c r="N132">
        <v>0</v>
      </c>
      <c r="O132"/>
      <c r="P132"/>
      <c r="Q132"/>
      <c r="R132"/>
      <c r="S132">
        <f t="shared" si="16"/>
        <v>0</v>
      </c>
      <c r="T132"/>
      <c r="U132"/>
      <c r="V132"/>
      <c r="W132"/>
      <c r="Z132" s="1">
        <f t="shared" si="17"/>
        <v>0</v>
      </c>
    </row>
    <row r="133" spans="1:26" ht="24.95" customHeight="1" x14ac:dyDescent="0.25">
      <c r="A133"/>
      <c r="B133"/>
      <c r="C133" t="s">
        <v>1389</v>
      </c>
      <c r="D133" s="2" t="s">
        <v>1390</v>
      </c>
      <c r="E133" s="2"/>
      <c r="F133" t="s">
        <v>218</v>
      </c>
      <c r="G133">
        <v>7</v>
      </c>
      <c r="H133">
        <v>0</v>
      </c>
      <c r="I133">
        <f t="shared" si="12"/>
        <v>0</v>
      </c>
      <c r="J133">
        <f t="shared" si="13"/>
        <v>0</v>
      </c>
      <c r="K133">
        <f t="shared" si="14"/>
        <v>0</v>
      </c>
      <c r="L133">
        <f t="shared" si="15"/>
        <v>0</v>
      </c>
      <c r="M133"/>
      <c r="N133">
        <v>0</v>
      </c>
      <c r="O133"/>
      <c r="P133"/>
      <c r="Q133"/>
      <c r="R133"/>
      <c r="S133">
        <f t="shared" si="16"/>
        <v>0</v>
      </c>
      <c r="T133"/>
      <c r="U133"/>
      <c r="V133"/>
      <c r="W133"/>
      <c r="Z133" s="1">
        <f t="shared" si="17"/>
        <v>0</v>
      </c>
    </row>
    <row r="134" spans="1:26" x14ac:dyDescent="0.25">
      <c r="A134"/>
      <c r="B134"/>
      <c r="C134">
        <v>3</v>
      </c>
      <c r="D134" s="2" t="s">
        <v>88</v>
      </c>
      <c r="E134" s="2"/>
      <c r="F134"/>
      <c r="G134"/>
      <c r="H134"/>
      <c r="I134">
        <f>ROUND((SUM(I123:I133))/1,2)</f>
        <v>0</v>
      </c>
      <c r="J134"/>
      <c r="K134"/>
      <c r="L134">
        <f>ROUND((SUM(L123:L133))/1,2)</f>
        <v>0</v>
      </c>
      <c r="M134">
        <f>ROUND((SUM(M123:M133))/1,2)</f>
        <v>0</v>
      </c>
      <c r="N134"/>
      <c r="O134"/>
      <c r="P134"/>
      <c r="Q134"/>
      <c r="R134"/>
      <c r="S134">
        <f>ROUND((SUM(S123:S133))/1,2)</f>
        <v>0</v>
      </c>
      <c r="T134"/>
      <c r="U134"/>
      <c r="V134">
        <f>ROUND((SUM(V123:V133))/1,2)</f>
        <v>0</v>
      </c>
      <c r="W134"/>
      <c r="X134"/>
      <c r="Y134"/>
      <c r="Z134"/>
    </row>
    <row r="135" spans="1:26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6" x14ac:dyDescent="0.25">
      <c r="A136"/>
      <c r="B136"/>
      <c r="C136">
        <v>4</v>
      </c>
      <c r="D136" s="2" t="s">
        <v>89</v>
      </c>
      <c r="E136" s="2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</row>
    <row r="137" spans="1:26" ht="24.95" customHeight="1" x14ac:dyDescent="0.25">
      <c r="A137"/>
      <c r="B137"/>
      <c r="C137" t="s">
        <v>185</v>
      </c>
      <c r="D137" s="2" t="s">
        <v>186</v>
      </c>
      <c r="E137" s="2"/>
      <c r="F137" t="s">
        <v>128</v>
      </c>
      <c r="G137">
        <v>161.00800000000001</v>
      </c>
      <c r="H137">
        <v>0</v>
      </c>
      <c r="I137">
        <f t="shared" ref="I137:I143" si="18">ROUND(G137*(H137),2)</f>
        <v>0</v>
      </c>
      <c r="J137">
        <f t="shared" ref="J137:J143" si="19">ROUND(G137*(N137),2)</f>
        <v>0</v>
      </c>
      <c r="K137">
        <f t="shared" ref="K137:K143" si="20">ROUND(G137*(O137),2)</f>
        <v>0</v>
      </c>
      <c r="L137">
        <f t="shared" ref="L137:L143" si="21">ROUND(G137*(H137),2)</f>
        <v>0</v>
      </c>
      <c r="M137"/>
      <c r="N137">
        <v>0</v>
      </c>
      <c r="O137"/>
      <c r="P137">
        <v>2.2122899999999999</v>
      </c>
      <c r="Q137"/>
      <c r="R137">
        <v>2.2122899999999999</v>
      </c>
      <c r="S137">
        <f t="shared" ref="S137:S143" si="22">ROUND(G137*(P137),3)</f>
        <v>356.19600000000003</v>
      </c>
      <c r="T137"/>
      <c r="U137"/>
      <c r="V137"/>
      <c r="W137"/>
      <c r="Z137" s="1">
        <f t="shared" ref="Z137:Z143" si="23">0.058844*POWER(I137,0.952797)</f>
        <v>0</v>
      </c>
    </row>
    <row r="138" spans="1:26" ht="24.95" customHeight="1" x14ac:dyDescent="0.25">
      <c r="A138"/>
      <c r="B138"/>
      <c r="C138" t="s">
        <v>187</v>
      </c>
      <c r="D138" s="2" t="s">
        <v>188</v>
      </c>
      <c r="E138" s="2"/>
      <c r="F138" t="s">
        <v>125</v>
      </c>
      <c r="G138">
        <v>125.21599999999999</v>
      </c>
      <c r="H138">
        <v>0</v>
      </c>
      <c r="I138">
        <f t="shared" si="18"/>
        <v>0</v>
      </c>
      <c r="J138">
        <f t="shared" si="19"/>
        <v>0</v>
      </c>
      <c r="K138">
        <f t="shared" si="20"/>
        <v>0</v>
      </c>
      <c r="L138">
        <f t="shared" si="21"/>
        <v>0</v>
      </c>
      <c r="M138"/>
      <c r="N138">
        <v>0</v>
      </c>
      <c r="O138"/>
      <c r="P138">
        <v>3.8700000000000002E-3</v>
      </c>
      <c r="Q138"/>
      <c r="R138">
        <v>3.8700000000000002E-3</v>
      </c>
      <c r="S138">
        <f t="shared" si="22"/>
        <v>0.48499999999999999</v>
      </c>
      <c r="T138"/>
      <c r="U138"/>
      <c r="V138"/>
      <c r="W138"/>
      <c r="Z138" s="1">
        <f t="shared" si="23"/>
        <v>0</v>
      </c>
    </row>
    <row r="139" spans="1:26" ht="24.95" customHeight="1" x14ac:dyDescent="0.25">
      <c r="A139"/>
      <c r="B139"/>
      <c r="C139" t="s">
        <v>189</v>
      </c>
      <c r="D139" s="2" t="s">
        <v>190</v>
      </c>
      <c r="E139" s="2"/>
      <c r="F139" t="s">
        <v>125</v>
      </c>
      <c r="G139">
        <v>125.21599999999999</v>
      </c>
      <c r="H139">
        <v>0</v>
      </c>
      <c r="I139">
        <f t="shared" si="18"/>
        <v>0</v>
      </c>
      <c r="J139">
        <f t="shared" si="19"/>
        <v>0</v>
      </c>
      <c r="K139">
        <f t="shared" si="20"/>
        <v>0</v>
      </c>
      <c r="L139">
        <f t="shared" si="21"/>
        <v>0</v>
      </c>
      <c r="M139"/>
      <c r="N139">
        <v>0</v>
      </c>
      <c r="O139"/>
      <c r="P139"/>
      <c r="Q139"/>
      <c r="R139"/>
      <c r="S139">
        <f t="shared" si="22"/>
        <v>0</v>
      </c>
      <c r="T139"/>
      <c r="U139"/>
      <c r="V139"/>
      <c r="W139"/>
      <c r="Z139" s="1">
        <f t="shared" si="23"/>
        <v>0</v>
      </c>
    </row>
    <row r="140" spans="1:26" ht="24.95" customHeight="1" x14ac:dyDescent="0.25">
      <c r="A140"/>
      <c r="B140"/>
      <c r="C140" t="s">
        <v>1391</v>
      </c>
      <c r="D140" s="2" t="s">
        <v>1392</v>
      </c>
      <c r="E140" s="2"/>
      <c r="F140" t="s">
        <v>125</v>
      </c>
      <c r="G140">
        <v>1434.7829999999999</v>
      </c>
      <c r="H140">
        <v>0</v>
      </c>
      <c r="I140">
        <f t="shared" si="18"/>
        <v>0</v>
      </c>
      <c r="J140">
        <f t="shared" si="19"/>
        <v>0</v>
      </c>
      <c r="K140">
        <f t="shared" si="20"/>
        <v>0</v>
      </c>
      <c r="L140">
        <f t="shared" si="21"/>
        <v>0</v>
      </c>
      <c r="M140"/>
      <c r="N140">
        <v>0</v>
      </c>
      <c r="O140"/>
      <c r="P140">
        <v>1.91E-3</v>
      </c>
      <c r="Q140"/>
      <c r="R140">
        <v>1.91E-3</v>
      </c>
      <c r="S140">
        <f t="shared" si="22"/>
        <v>2.74</v>
      </c>
      <c r="T140"/>
      <c r="U140"/>
      <c r="V140"/>
      <c r="W140"/>
      <c r="Z140" s="1">
        <f t="shared" si="23"/>
        <v>0</v>
      </c>
    </row>
    <row r="141" spans="1:26" ht="24.95" customHeight="1" x14ac:dyDescent="0.25">
      <c r="A141"/>
      <c r="B141"/>
      <c r="C141" t="s">
        <v>1393</v>
      </c>
      <c r="D141" s="2" t="s">
        <v>1394</v>
      </c>
      <c r="E141" s="2"/>
      <c r="F141" t="s">
        <v>125</v>
      </c>
      <c r="G141">
        <v>1434.7829999999999</v>
      </c>
      <c r="H141">
        <v>0</v>
      </c>
      <c r="I141">
        <f t="shared" si="18"/>
        <v>0</v>
      </c>
      <c r="J141">
        <f t="shared" si="19"/>
        <v>0</v>
      </c>
      <c r="K141">
        <f t="shared" si="20"/>
        <v>0</v>
      </c>
      <c r="L141">
        <f t="shared" si="21"/>
        <v>0</v>
      </c>
      <c r="M141"/>
      <c r="N141">
        <v>0</v>
      </c>
      <c r="O141"/>
      <c r="P141"/>
      <c r="Q141"/>
      <c r="R141"/>
      <c r="S141">
        <f t="shared" si="22"/>
        <v>0</v>
      </c>
      <c r="T141"/>
      <c r="U141"/>
      <c r="V141"/>
      <c r="W141"/>
      <c r="Z141" s="1">
        <f t="shared" si="23"/>
        <v>0</v>
      </c>
    </row>
    <row r="142" spans="1:26" ht="24.95" customHeight="1" x14ac:dyDescent="0.25">
      <c r="A142"/>
      <c r="B142"/>
      <c r="C142" t="s">
        <v>191</v>
      </c>
      <c r="D142" s="2" t="s">
        <v>192</v>
      </c>
      <c r="E142" s="2"/>
      <c r="F142" t="s">
        <v>149</v>
      </c>
      <c r="G142">
        <v>5.734</v>
      </c>
      <c r="H142">
        <v>0</v>
      </c>
      <c r="I142">
        <f t="shared" si="18"/>
        <v>0</v>
      </c>
      <c r="J142">
        <f t="shared" si="19"/>
        <v>0</v>
      </c>
      <c r="K142">
        <f t="shared" si="20"/>
        <v>0</v>
      </c>
      <c r="L142">
        <f t="shared" si="21"/>
        <v>0</v>
      </c>
      <c r="M142"/>
      <c r="N142">
        <v>0</v>
      </c>
      <c r="O142"/>
      <c r="P142">
        <v>1.20296</v>
      </c>
      <c r="Q142"/>
      <c r="R142">
        <v>1.20296</v>
      </c>
      <c r="S142">
        <f t="shared" si="22"/>
        <v>6.8979999999999997</v>
      </c>
      <c r="T142"/>
      <c r="U142"/>
      <c r="V142"/>
      <c r="W142"/>
      <c r="Z142" s="1">
        <f t="shared" si="23"/>
        <v>0</v>
      </c>
    </row>
    <row r="143" spans="1:26" ht="24.95" customHeight="1" x14ac:dyDescent="0.25">
      <c r="A143"/>
      <c r="B143"/>
      <c r="C143" t="s">
        <v>1395</v>
      </c>
      <c r="D143" s="2" t="s">
        <v>1396</v>
      </c>
      <c r="E143" s="2"/>
      <c r="F143" t="s">
        <v>125</v>
      </c>
      <c r="G143">
        <v>110</v>
      </c>
      <c r="H143">
        <v>0</v>
      </c>
      <c r="I143">
        <f t="shared" si="18"/>
        <v>0</v>
      </c>
      <c r="J143">
        <f t="shared" si="19"/>
        <v>0</v>
      </c>
      <c r="K143">
        <f t="shared" si="20"/>
        <v>0</v>
      </c>
      <c r="L143">
        <f t="shared" si="21"/>
        <v>0</v>
      </c>
      <c r="M143">
        <f>ROUND(G143*(H143),2)</f>
        <v>0</v>
      </c>
      <c r="N143">
        <v>0</v>
      </c>
      <c r="O143"/>
      <c r="P143"/>
      <c r="Q143"/>
      <c r="R143"/>
      <c r="S143">
        <f t="shared" si="22"/>
        <v>0</v>
      </c>
      <c r="T143"/>
      <c r="U143"/>
      <c r="V143"/>
      <c r="W143"/>
      <c r="Z143" s="1">
        <f t="shared" si="23"/>
        <v>0</v>
      </c>
    </row>
    <row r="144" spans="1:26" x14ac:dyDescent="0.25">
      <c r="A144"/>
      <c r="B144"/>
      <c r="C144">
        <v>4</v>
      </c>
      <c r="D144" s="2" t="s">
        <v>89</v>
      </c>
      <c r="E144" s="2"/>
      <c r="F144"/>
      <c r="G144"/>
      <c r="H144"/>
      <c r="I144">
        <f>ROUND((SUM(I136:I143))/1,2)</f>
        <v>0</v>
      </c>
      <c r="J144"/>
      <c r="K144"/>
      <c r="L144">
        <f>ROUND((SUM(L136:L143))/1,2)</f>
        <v>0</v>
      </c>
      <c r="M144">
        <f>ROUND((SUM(M136:M143))/1,2)</f>
        <v>0</v>
      </c>
      <c r="N144"/>
      <c r="O144"/>
      <c r="P144"/>
      <c r="Q144"/>
      <c r="R144"/>
      <c r="S144">
        <f>ROUND((SUM(S136:S143))/1,2)</f>
        <v>366.32</v>
      </c>
      <c r="T144"/>
      <c r="U144"/>
      <c r="V144">
        <f>ROUND((SUM(V136:V143))/1,2)</f>
        <v>0</v>
      </c>
      <c r="W144"/>
      <c r="X144"/>
      <c r="Y144"/>
      <c r="Z144"/>
    </row>
    <row r="145" spans="1:26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1:26" x14ac:dyDescent="0.25">
      <c r="A146"/>
      <c r="B146"/>
      <c r="C146">
        <v>6</v>
      </c>
      <c r="D146" s="2" t="s">
        <v>90</v>
      </c>
      <c r="E146" s="2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</row>
    <row r="147" spans="1:26" ht="24.95" customHeight="1" x14ac:dyDescent="0.25">
      <c r="A147"/>
      <c r="B147"/>
      <c r="C147" t="s">
        <v>193</v>
      </c>
      <c r="D147" s="2" t="s">
        <v>1397</v>
      </c>
      <c r="E147" s="2"/>
      <c r="F147" t="s">
        <v>125</v>
      </c>
      <c r="G147">
        <v>0</v>
      </c>
      <c r="H147">
        <v>0</v>
      </c>
      <c r="I147">
        <f t="shared" ref="I147:I158" si="24">ROUND(G147*(H147),2)</f>
        <v>0</v>
      </c>
      <c r="J147">
        <f t="shared" ref="J147:J158" si="25">ROUND(G147*(N147),2)</f>
        <v>0</v>
      </c>
      <c r="K147">
        <f t="shared" ref="K147:K158" si="26">ROUND(G147*(O147),2)</f>
        <v>0</v>
      </c>
      <c r="L147">
        <f t="shared" ref="L147:L158" si="27">ROUND(G147*(H147),2)</f>
        <v>0</v>
      </c>
      <c r="M147"/>
      <c r="N147">
        <v>0</v>
      </c>
      <c r="O147"/>
      <c r="P147"/>
      <c r="Q147"/>
      <c r="R147"/>
      <c r="S147">
        <f t="shared" ref="S147:S158" si="28">ROUND(G147*(P147),3)</f>
        <v>0</v>
      </c>
      <c r="T147"/>
      <c r="U147"/>
      <c r="V147"/>
      <c r="W147"/>
      <c r="Z147" s="1">
        <f t="shared" ref="Z147:Z158" si="29">0.058844*POWER(I147,0.952797)</f>
        <v>0</v>
      </c>
    </row>
    <row r="148" spans="1:26" ht="24.95" customHeight="1" x14ac:dyDescent="0.25">
      <c r="A148"/>
      <c r="B148"/>
      <c r="C148" t="s">
        <v>195</v>
      </c>
      <c r="D148" s="2" t="s">
        <v>196</v>
      </c>
      <c r="E148" s="2"/>
      <c r="F148" t="s">
        <v>125</v>
      </c>
      <c r="G148">
        <v>811.154</v>
      </c>
      <c r="H148">
        <v>0</v>
      </c>
      <c r="I148">
        <f t="shared" si="24"/>
        <v>0</v>
      </c>
      <c r="J148">
        <f t="shared" si="25"/>
        <v>0</v>
      </c>
      <c r="K148">
        <f t="shared" si="26"/>
        <v>0</v>
      </c>
      <c r="L148">
        <f t="shared" si="27"/>
        <v>0</v>
      </c>
      <c r="M148"/>
      <c r="N148">
        <v>0</v>
      </c>
      <c r="O148"/>
      <c r="P148">
        <v>5.2999999999999998E-4</v>
      </c>
      <c r="Q148"/>
      <c r="R148">
        <v>5.2999999999999998E-4</v>
      </c>
      <c r="S148">
        <f t="shared" si="28"/>
        <v>0.43</v>
      </c>
      <c r="T148"/>
      <c r="U148"/>
      <c r="V148"/>
      <c r="W148"/>
      <c r="Z148" s="1">
        <f t="shared" si="29"/>
        <v>0</v>
      </c>
    </row>
    <row r="149" spans="1:26" ht="24.95" customHeight="1" x14ac:dyDescent="0.25">
      <c r="A149"/>
      <c r="B149"/>
      <c r="C149" t="s">
        <v>197</v>
      </c>
      <c r="D149" s="2" t="s">
        <v>198</v>
      </c>
      <c r="E149" s="2"/>
      <c r="F149" t="s">
        <v>125</v>
      </c>
      <c r="G149">
        <v>946.20699999999999</v>
      </c>
      <c r="H149">
        <v>0</v>
      </c>
      <c r="I149">
        <f t="shared" si="24"/>
        <v>0</v>
      </c>
      <c r="J149">
        <f t="shared" si="25"/>
        <v>0</v>
      </c>
      <c r="K149">
        <f t="shared" si="26"/>
        <v>0</v>
      </c>
      <c r="L149">
        <f t="shared" si="27"/>
        <v>0</v>
      </c>
      <c r="M149"/>
      <c r="N149">
        <v>0</v>
      </c>
      <c r="O149"/>
      <c r="P149">
        <v>5.2999999999999998E-4</v>
      </c>
      <c r="Q149"/>
      <c r="R149">
        <v>5.2999999999999998E-4</v>
      </c>
      <c r="S149">
        <f t="shared" si="28"/>
        <v>0.501</v>
      </c>
      <c r="T149"/>
      <c r="U149"/>
      <c r="V149"/>
      <c r="W149"/>
      <c r="Z149" s="1">
        <f t="shared" si="29"/>
        <v>0</v>
      </c>
    </row>
    <row r="150" spans="1:26" ht="24.95" customHeight="1" x14ac:dyDescent="0.25">
      <c r="A150"/>
      <c r="B150"/>
      <c r="C150" t="s">
        <v>199</v>
      </c>
      <c r="D150" s="2" t="s">
        <v>200</v>
      </c>
      <c r="E150" s="2"/>
      <c r="F150" t="s">
        <v>125</v>
      </c>
      <c r="G150">
        <v>946.20699999999999</v>
      </c>
      <c r="H150">
        <v>0</v>
      </c>
      <c r="I150">
        <f t="shared" si="24"/>
        <v>0</v>
      </c>
      <c r="J150">
        <f t="shared" si="25"/>
        <v>0</v>
      </c>
      <c r="K150">
        <f t="shared" si="26"/>
        <v>0</v>
      </c>
      <c r="L150">
        <f t="shared" si="27"/>
        <v>0</v>
      </c>
      <c r="M150"/>
      <c r="N150">
        <v>0</v>
      </c>
      <c r="O150"/>
      <c r="P150"/>
      <c r="Q150"/>
      <c r="R150"/>
      <c r="S150">
        <f t="shared" si="28"/>
        <v>0</v>
      </c>
      <c r="T150"/>
      <c r="U150"/>
      <c r="V150"/>
      <c r="W150"/>
      <c r="Z150" s="1">
        <f t="shared" si="29"/>
        <v>0</v>
      </c>
    </row>
    <row r="151" spans="1:26" ht="24.95" customHeight="1" x14ac:dyDescent="0.25">
      <c r="A151"/>
      <c r="B151"/>
      <c r="C151" t="s">
        <v>201</v>
      </c>
      <c r="D151" s="2" t="s">
        <v>1398</v>
      </c>
      <c r="E151" s="2"/>
      <c r="F151" t="s">
        <v>128</v>
      </c>
      <c r="G151">
        <v>111.458</v>
      </c>
      <c r="H151">
        <v>0</v>
      </c>
      <c r="I151">
        <f t="shared" si="24"/>
        <v>0</v>
      </c>
      <c r="J151">
        <f t="shared" si="25"/>
        <v>0</v>
      </c>
      <c r="K151">
        <f t="shared" si="26"/>
        <v>0</v>
      </c>
      <c r="L151">
        <f t="shared" si="27"/>
        <v>0</v>
      </c>
      <c r="M151"/>
      <c r="N151">
        <v>0</v>
      </c>
      <c r="O151"/>
      <c r="P151"/>
      <c r="Q151"/>
      <c r="R151"/>
      <c r="S151">
        <f t="shared" si="28"/>
        <v>0</v>
      </c>
      <c r="T151"/>
      <c r="U151"/>
      <c r="V151"/>
      <c r="W151"/>
      <c r="Z151" s="1">
        <f t="shared" si="29"/>
        <v>0</v>
      </c>
    </row>
    <row r="152" spans="1:26" ht="24.95" customHeight="1" x14ac:dyDescent="0.25">
      <c r="A152"/>
      <c r="B152"/>
      <c r="C152" t="s">
        <v>203</v>
      </c>
      <c r="D152" s="2" t="s">
        <v>204</v>
      </c>
      <c r="E152" s="2"/>
      <c r="F152" t="s">
        <v>128</v>
      </c>
      <c r="G152">
        <v>111.458</v>
      </c>
      <c r="H152">
        <v>0</v>
      </c>
      <c r="I152">
        <f t="shared" si="24"/>
        <v>0</v>
      </c>
      <c r="J152">
        <f t="shared" si="25"/>
        <v>0</v>
      </c>
      <c r="K152">
        <f t="shared" si="26"/>
        <v>0</v>
      </c>
      <c r="L152">
        <f t="shared" si="27"/>
        <v>0</v>
      </c>
      <c r="M152"/>
      <c r="N152">
        <v>0</v>
      </c>
      <c r="O152"/>
      <c r="P152"/>
      <c r="Q152"/>
      <c r="R152"/>
      <c r="S152">
        <f t="shared" si="28"/>
        <v>0</v>
      </c>
      <c r="T152"/>
      <c r="U152"/>
      <c r="V152"/>
      <c r="W152"/>
      <c r="Z152" s="1">
        <f t="shared" si="29"/>
        <v>0</v>
      </c>
    </row>
    <row r="153" spans="1:26" ht="24.95" customHeight="1" x14ac:dyDescent="0.25">
      <c r="A153"/>
      <c r="B153"/>
      <c r="C153" t="s">
        <v>205</v>
      </c>
      <c r="D153" s="2" t="s">
        <v>206</v>
      </c>
      <c r="E153" s="2"/>
      <c r="F153" t="s">
        <v>128</v>
      </c>
      <c r="G153">
        <v>111.458</v>
      </c>
      <c r="H153">
        <v>0</v>
      </c>
      <c r="I153">
        <f t="shared" si="24"/>
        <v>0</v>
      </c>
      <c r="J153">
        <f t="shared" si="25"/>
        <v>0</v>
      </c>
      <c r="K153">
        <f t="shared" si="26"/>
        <v>0</v>
      </c>
      <c r="L153">
        <f t="shared" si="27"/>
        <v>0</v>
      </c>
      <c r="M153"/>
      <c r="N153">
        <v>0</v>
      </c>
      <c r="O153"/>
      <c r="P153"/>
      <c r="Q153"/>
      <c r="R153"/>
      <c r="S153">
        <f t="shared" si="28"/>
        <v>0</v>
      </c>
      <c r="T153"/>
      <c r="U153"/>
      <c r="V153"/>
      <c r="W153"/>
      <c r="Z153" s="1">
        <f t="shared" si="29"/>
        <v>0</v>
      </c>
    </row>
    <row r="154" spans="1:26" ht="24.95" customHeight="1" x14ac:dyDescent="0.25">
      <c r="A154"/>
      <c r="B154"/>
      <c r="C154" t="s">
        <v>207</v>
      </c>
      <c r="D154" s="2" t="s">
        <v>208</v>
      </c>
      <c r="E154" s="2"/>
      <c r="F154" t="s">
        <v>149</v>
      </c>
      <c r="G154">
        <v>2.5369999999999999</v>
      </c>
      <c r="H154">
        <v>0</v>
      </c>
      <c r="I154">
        <f t="shared" si="24"/>
        <v>0</v>
      </c>
      <c r="J154">
        <f t="shared" si="25"/>
        <v>0</v>
      </c>
      <c r="K154">
        <f t="shared" si="26"/>
        <v>0</v>
      </c>
      <c r="L154">
        <f t="shared" si="27"/>
        <v>0</v>
      </c>
      <c r="M154"/>
      <c r="N154">
        <v>0</v>
      </c>
      <c r="O154"/>
      <c r="P154">
        <v>1.20296</v>
      </c>
      <c r="Q154"/>
      <c r="R154">
        <v>1.20296</v>
      </c>
      <c r="S154">
        <f t="shared" si="28"/>
        <v>3.052</v>
      </c>
      <c r="T154"/>
      <c r="U154"/>
      <c r="V154"/>
      <c r="W154"/>
      <c r="Z154" s="1">
        <f t="shared" si="29"/>
        <v>0</v>
      </c>
    </row>
    <row r="155" spans="1:26" ht="24.95" customHeight="1" x14ac:dyDescent="0.25">
      <c r="A155"/>
      <c r="B155"/>
      <c r="C155" t="s">
        <v>166</v>
      </c>
      <c r="D155" s="2" t="s">
        <v>1399</v>
      </c>
      <c r="E155" s="2"/>
      <c r="F155" t="s">
        <v>128</v>
      </c>
      <c r="G155">
        <v>143.47800000000001</v>
      </c>
      <c r="H155">
        <v>0</v>
      </c>
      <c r="I155">
        <f t="shared" si="24"/>
        <v>0</v>
      </c>
      <c r="J155">
        <f t="shared" si="25"/>
        <v>0</v>
      </c>
      <c r="K155">
        <f t="shared" si="26"/>
        <v>0</v>
      </c>
      <c r="L155">
        <f t="shared" si="27"/>
        <v>0</v>
      </c>
      <c r="M155"/>
      <c r="N155">
        <v>0</v>
      </c>
      <c r="O155"/>
      <c r="P155"/>
      <c r="Q155"/>
      <c r="R155"/>
      <c r="S155">
        <f t="shared" si="28"/>
        <v>0</v>
      </c>
      <c r="T155"/>
      <c r="U155"/>
      <c r="V155"/>
      <c r="W155"/>
      <c r="Z155" s="1">
        <f t="shared" si="29"/>
        <v>0</v>
      </c>
    </row>
    <row r="156" spans="1:26" ht="24.95" customHeight="1" x14ac:dyDescent="0.25">
      <c r="A156"/>
      <c r="B156"/>
      <c r="C156" t="s">
        <v>1400</v>
      </c>
      <c r="D156" s="2" t="s">
        <v>1401</v>
      </c>
      <c r="E156" s="2"/>
      <c r="F156" t="s">
        <v>125</v>
      </c>
      <c r="G156">
        <v>548.28</v>
      </c>
      <c r="H156">
        <v>0</v>
      </c>
      <c r="I156">
        <f t="shared" si="24"/>
        <v>0</v>
      </c>
      <c r="J156">
        <f t="shared" si="25"/>
        <v>0</v>
      </c>
      <c r="K156">
        <f t="shared" si="26"/>
        <v>0</v>
      </c>
      <c r="L156">
        <f t="shared" si="27"/>
        <v>0</v>
      </c>
      <c r="M156"/>
      <c r="N156">
        <v>0</v>
      </c>
      <c r="O156"/>
      <c r="P156"/>
      <c r="Q156"/>
      <c r="R156"/>
      <c r="S156">
        <f t="shared" si="28"/>
        <v>0</v>
      </c>
      <c r="T156"/>
      <c r="U156"/>
      <c r="V156"/>
      <c r="W156"/>
      <c r="Z156" s="1">
        <f t="shared" si="29"/>
        <v>0</v>
      </c>
    </row>
    <row r="157" spans="1:26" ht="24.95" customHeight="1" x14ac:dyDescent="0.25">
      <c r="A157"/>
      <c r="B157"/>
      <c r="C157" t="s">
        <v>209</v>
      </c>
      <c r="D157" s="2" t="s">
        <v>1402</v>
      </c>
      <c r="E157" s="2"/>
      <c r="F157" t="s">
        <v>125</v>
      </c>
      <c r="G157">
        <v>212.8</v>
      </c>
      <c r="H157">
        <v>0</v>
      </c>
      <c r="I157">
        <f t="shared" si="24"/>
        <v>0</v>
      </c>
      <c r="J157">
        <f t="shared" si="25"/>
        <v>0</v>
      </c>
      <c r="K157">
        <f t="shared" si="26"/>
        <v>0</v>
      </c>
      <c r="L157">
        <f t="shared" si="27"/>
        <v>0</v>
      </c>
      <c r="M157"/>
      <c r="N157">
        <v>0</v>
      </c>
      <c r="O157"/>
      <c r="P157"/>
      <c r="Q157"/>
      <c r="R157"/>
      <c r="S157">
        <f t="shared" si="28"/>
        <v>0</v>
      </c>
      <c r="T157"/>
      <c r="U157"/>
      <c r="V157"/>
      <c r="W157"/>
      <c r="Z157" s="1">
        <f t="shared" si="29"/>
        <v>0</v>
      </c>
    </row>
    <row r="158" spans="1:26" ht="24.95" customHeight="1" x14ac:dyDescent="0.25">
      <c r="A158"/>
      <c r="B158"/>
      <c r="C158" t="s">
        <v>1403</v>
      </c>
      <c r="D158" s="2" t="s">
        <v>1404</v>
      </c>
      <c r="E158" s="2"/>
      <c r="F158" t="s">
        <v>125</v>
      </c>
      <c r="G158">
        <v>67.805000000000007</v>
      </c>
      <c r="H158">
        <v>0</v>
      </c>
      <c r="I158">
        <f t="shared" si="24"/>
        <v>0</v>
      </c>
      <c r="J158">
        <f t="shared" si="25"/>
        <v>0</v>
      </c>
      <c r="K158">
        <f t="shared" si="26"/>
        <v>0</v>
      </c>
      <c r="L158">
        <f t="shared" si="27"/>
        <v>0</v>
      </c>
      <c r="M158"/>
      <c r="N158">
        <v>0</v>
      </c>
      <c r="O158"/>
      <c r="P158"/>
      <c r="Q158"/>
      <c r="R158"/>
      <c r="S158">
        <f t="shared" si="28"/>
        <v>0</v>
      </c>
      <c r="T158"/>
      <c r="U158"/>
      <c r="V158"/>
      <c r="W158"/>
      <c r="Z158" s="1">
        <f t="shared" si="29"/>
        <v>0</v>
      </c>
    </row>
    <row r="159" spans="1:26" x14ac:dyDescent="0.25">
      <c r="A159"/>
      <c r="B159"/>
      <c r="C159">
        <v>6</v>
      </c>
      <c r="D159" s="2" t="s">
        <v>90</v>
      </c>
      <c r="E159" s="2"/>
      <c r="F159"/>
      <c r="G159"/>
      <c r="H159"/>
      <c r="I159">
        <f>ROUND((SUM(I146:I158))/1,2)</f>
        <v>0</v>
      </c>
      <c r="J159"/>
      <c r="K159"/>
      <c r="L159">
        <f>ROUND((SUM(L146:L158))/1,2)</f>
        <v>0</v>
      </c>
      <c r="M159">
        <f>ROUND((SUM(M146:M158))/1,2)</f>
        <v>0</v>
      </c>
      <c r="N159"/>
      <c r="O159"/>
      <c r="P159"/>
      <c r="Q159"/>
      <c r="R159"/>
      <c r="S159">
        <f>ROUND((SUM(S146:S158))/1,2)</f>
        <v>3.98</v>
      </c>
      <c r="T159"/>
      <c r="U159"/>
      <c r="V159">
        <f>ROUND((SUM(V146:V158))/1,2)</f>
        <v>0</v>
      </c>
      <c r="W159"/>
      <c r="X159"/>
      <c r="Y159"/>
      <c r="Z159"/>
    </row>
    <row r="160" spans="1:26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1:26" x14ac:dyDescent="0.25">
      <c r="A161"/>
      <c r="B161"/>
      <c r="C161">
        <v>9</v>
      </c>
      <c r="D161" s="2" t="s">
        <v>91</v>
      </c>
      <c r="E161" s="2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26" ht="24.95" customHeight="1" x14ac:dyDescent="0.25">
      <c r="A162"/>
      <c r="B162"/>
      <c r="C162" t="s">
        <v>213</v>
      </c>
      <c r="D162" s="2" t="s">
        <v>214</v>
      </c>
      <c r="E162" s="2"/>
      <c r="F162" t="s">
        <v>215</v>
      </c>
      <c r="G162">
        <v>113.008</v>
      </c>
      <c r="H162">
        <v>0</v>
      </c>
      <c r="I162">
        <f t="shared" ref="I162:I173" si="30">ROUND(G162*(H162),2)</f>
        <v>0</v>
      </c>
      <c r="J162">
        <f t="shared" ref="J162:J173" si="31">ROUND(G162*(N162),2)</f>
        <v>0</v>
      </c>
      <c r="K162">
        <f t="shared" ref="K162:K173" si="32">ROUND(G162*(O162),2)</f>
        <v>0</v>
      </c>
      <c r="L162">
        <f t="shared" ref="L162:L173" si="33">ROUND(G162*(H162),2)</f>
        <v>0</v>
      </c>
      <c r="M162"/>
      <c r="N162">
        <v>0</v>
      </c>
      <c r="O162"/>
      <c r="P162"/>
      <c r="Q162"/>
      <c r="R162"/>
      <c r="S162">
        <f t="shared" ref="S162:S173" si="34">ROUND(G162*(P162),3)</f>
        <v>0</v>
      </c>
      <c r="T162"/>
      <c r="U162"/>
      <c r="V162"/>
      <c r="W162"/>
      <c r="Z162" s="1">
        <f t="shared" ref="Z162:Z173" si="35">0.058844*POWER(I162,0.952797)</f>
        <v>0</v>
      </c>
    </row>
    <row r="163" spans="1:26" ht="24.95" customHeight="1" x14ac:dyDescent="0.25">
      <c r="A163"/>
      <c r="B163"/>
      <c r="C163" t="s">
        <v>216</v>
      </c>
      <c r="D163" s="2" t="s">
        <v>217</v>
      </c>
      <c r="E163" s="2"/>
      <c r="F163" t="s">
        <v>218</v>
      </c>
      <c r="G163">
        <v>226.01599999999999</v>
      </c>
      <c r="H163">
        <v>0</v>
      </c>
      <c r="I163">
        <f t="shared" si="30"/>
        <v>0</v>
      </c>
      <c r="J163">
        <f t="shared" si="31"/>
        <v>0</v>
      </c>
      <c r="K163">
        <f t="shared" si="32"/>
        <v>0</v>
      </c>
      <c r="L163">
        <f t="shared" si="33"/>
        <v>0</v>
      </c>
      <c r="M163">
        <f>ROUND(G163*(H163),2)</f>
        <v>0</v>
      </c>
      <c r="N163">
        <v>0</v>
      </c>
      <c r="O163"/>
      <c r="P163"/>
      <c r="Q163"/>
      <c r="R163"/>
      <c r="S163">
        <f t="shared" si="34"/>
        <v>0</v>
      </c>
      <c r="T163"/>
      <c r="U163"/>
      <c r="V163"/>
      <c r="W163"/>
      <c r="Z163" s="1">
        <f t="shared" si="35"/>
        <v>0</v>
      </c>
    </row>
    <row r="164" spans="1:26" ht="24.95" customHeight="1" x14ac:dyDescent="0.25">
      <c r="A164"/>
      <c r="B164"/>
      <c r="C164" t="s">
        <v>1405</v>
      </c>
      <c r="D164" s="2" t="s">
        <v>1406</v>
      </c>
      <c r="E164" s="2"/>
      <c r="F164" t="s">
        <v>125</v>
      </c>
      <c r="G164">
        <v>548</v>
      </c>
      <c r="H164">
        <v>0</v>
      </c>
      <c r="I164">
        <f t="shared" si="30"/>
        <v>0</v>
      </c>
      <c r="J164">
        <f t="shared" si="31"/>
        <v>0</v>
      </c>
      <c r="K164">
        <f t="shared" si="32"/>
        <v>0</v>
      </c>
      <c r="L164">
        <f t="shared" si="33"/>
        <v>0</v>
      </c>
      <c r="M164"/>
      <c r="N164">
        <v>0</v>
      </c>
      <c r="O164"/>
      <c r="P164"/>
      <c r="Q164"/>
      <c r="R164"/>
      <c r="S164">
        <f t="shared" si="34"/>
        <v>0</v>
      </c>
      <c r="T164"/>
      <c r="U164"/>
      <c r="V164"/>
      <c r="W164"/>
      <c r="Z164" s="1">
        <f t="shared" si="35"/>
        <v>0</v>
      </c>
    </row>
    <row r="165" spans="1:26" ht="24.95" customHeight="1" x14ac:dyDescent="0.25">
      <c r="A165"/>
      <c r="B165"/>
      <c r="C165" t="s">
        <v>219</v>
      </c>
      <c r="D165" s="2" t="s">
        <v>220</v>
      </c>
      <c r="E165" s="2"/>
      <c r="F165" t="s">
        <v>125</v>
      </c>
      <c r="G165">
        <v>1103.472</v>
      </c>
      <c r="H165">
        <v>0</v>
      </c>
      <c r="I165">
        <f t="shared" si="30"/>
        <v>0</v>
      </c>
      <c r="J165">
        <f t="shared" si="31"/>
        <v>0</v>
      </c>
      <c r="K165">
        <f t="shared" si="32"/>
        <v>0</v>
      </c>
      <c r="L165">
        <f t="shared" si="33"/>
        <v>0</v>
      </c>
      <c r="M165"/>
      <c r="N165">
        <v>0</v>
      </c>
      <c r="O165"/>
      <c r="P165">
        <v>2.572E-2</v>
      </c>
      <c r="Q165"/>
      <c r="R165">
        <v>2.572E-2</v>
      </c>
      <c r="S165">
        <f t="shared" si="34"/>
        <v>28.381</v>
      </c>
      <c r="T165"/>
      <c r="U165"/>
      <c r="V165"/>
      <c r="W165"/>
      <c r="Z165" s="1">
        <f t="shared" si="35"/>
        <v>0</v>
      </c>
    </row>
    <row r="166" spans="1:26" ht="35.1" customHeight="1" x14ac:dyDescent="0.25">
      <c r="A166"/>
      <c r="B166"/>
      <c r="C166" t="s">
        <v>221</v>
      </c>
      <c r="D166" s="2" t="s">
        <v>222</v>
      </c>
      <c r="E166" s="2"/>
      <c r="F166" t="s">
        <v>125</v>
      </c>
      <c r="G166">
        <v>5517.36</v>
      </c>
      <c r="H166">
        <v>0</v>
      </c>
      <c r="I166">
        <f t="shared" si="30"/>
        <v>0</v>
      </c>
      <c r="J166">
        <f t="shared" si="31"/>
        <v>0</v>
      </c>
      <c r="K166">
        <f t="shared" si="32"/>
        <v>0</v>
      </c>
      <c r="L166">
        <f t="shared" si="33"/>
        <v>0</v>
      </c>
      <c r="M166"/>
      <c r="N166">
        <v>0</v>
      </c>
      <c r="O166"/>
      <c r="P166"/>
      <c r="Q166"/>
      <c r="R166"/>
      <c r="S166">
        <f t="shared" si="34"/>
        <v>0</v>
      </c>
      <c r="T166"/>
      <c r="U166"/>
      <c r="V166"/>
      <c r="W166"/>
      <c r="Z166" s="1">
        <f t="shared" si="35"/>
        <v>0</v>
      </c>
    </row>
    <row r="167" spans="1:26" ht="24.95" customHeight="1" x14ac:dyDescent="0.25">
      <c r="A167"/>
      <c r="B167"/>
      <c r="C167" t="s">
        <v>223</v>
      </c>
      <c r="D167" s="2" t="s">
        <v>224</v>
      </c>
      <c r="E167" s="2"/>
      <c r="F167" t="s">
        <v>125</v>
      </c>
      <c r="G167">
        <v>1103.472</v>
      </c>
      <c r="H167">
        <v>0</v>
      </c>
      <c r="I167">
        <f t="shared" si="30"/>
        <v>0</v>
      </c>
      <c r="J167">
        <f t="shared" si="31"/>
        <v>0</v>
      </c>
      <c r="K167">
        <f t="shared" si="32"/>
        <v>0</v>
      </c>
      <c r="L167">
        <f t="shared" si="33"/>
        <v>0</v>
      </c>
      <c r="M167"/>
      <c r="N167">
        <v>0</v>
      </c>
      <c r="O167"/>
      <c r="P167">
        <v>2.572E-2</v>
      </c>
      <c r="Q167"/>
      <c r="R167">
        <v>2.572E-2</v>
      </c>
      <c r="S167">
        <f t="shared" si="34"/>
        <v>28.381</v>
      </c>
      <c r="T167"/>
      <c r="U167"/>
      <c r="V167"/>
      <c r="W167"/>
      <c r="Z167" s="1">
        <f t="shared" si="35"/>
        <v>0</v>
      </c>
    </row>
    <row r="168" spans="1:26" ht="24.95" customHeight="1" x14ac:dyDescent="0.25">
      <c r="A168"/>
      <c r="B168"/>
      <c r="C168" t="s">
        <v>1407</v>
      </c>
      <c r="D168" s="2" t="s">
        <v>1408</v>
      </c>
      <c r="E168" s="2"/>
      <c r="F168" t="s">
        <v>125</v>
      </c>
      <c r="G168">
        <v>761.11</v>
      </c>
      <c r="H168">
        <v>0</v>
      </c>
      <c r="I168">
        <f t="shared" si="30"/>
        <v>0</v>
      </c>
      <c r="J168">
        <f t="shared" si="31"/>
        <v>0</v>
      </c>
      <c r="K168">
        <f t="shared" si="32"/>
        <v>0</v>
      </c>
      <c r="L168">
        <f t="shared" si="33"/>
        <v>0</v>
      </c>
      <c r="M168"/>
      <c r="N168">
        <v>0</v>
      </c>
      <c r="O168"/>
      <c r="P168">
        <v>6.1799999999999997E-3</v>
      </c>
      <c r="Q168"/>
      <c r="R168">
        <v>6.1799999999999997E-3</v>
      </c>
      <c r="S168">
        <f t="shared" si="34"/>
        <v>4.7039999999999997</v>
      </c>
      <c r="T168"/>
      <c r="U168"/>
      <c r="V168"/>
      <c r="W168"/>
      <c r="Z168" s="1">
        <f t="shared" si="35"/>
        <v>0</v>
      </c>
    </row>
    <row r="169" spans="1:26" ht="24.95" customHeight="1" x14ac:dyDescent="0.25">
      <c r="A169"/>
      <c r="B169"/>
      <c r="C169" t="s">
        <v>227</v>
      </c>
      <c r="D169" s="2" t="s">
        <v>1409</v>
      </c>
      <c r="E169" s="2"/>
      <c r="F169" t="s">
        <v>125</v>
      </c>
      <c r="G169">
        <v>770.77</v>
      </c>
      <c r="H169">
        <v>0</v>
      </c>
      <c r="I169">
        <f t="shared" si="30"/>
        <v>0</v>
      </c>
      <c r="J169">
        <f t="shared" si="31"/>
        <v>0</v>
      </c>
      <c r="K169">
        <f t="shared" si="32"/>
        <v>0</v>
      </c>
      <c r="L169">
        <f t="shared" si="33"/>
        <v>0</v>
      </c>
      <c r="M169"/>
      <c r="N169">
        <v>0</v>
      </c>
      <c r="O169"/>
      <c r="P169">
        <v>5.0000000000000002E-5</v>
      </c>
      <c r="Q169"/>
      <c r="R169">
        <v>5.0000000000000002E-5</v>
      </c>
      <c r="S169">
        <f t="shared" si="34"/>
        <v>3.9E-2</v>
      </c>
      <c r="T169"/>
      <c r="U169"/>
      <c r="V169"/>
      <c r="W169"/>
      <c r="Z169" s="1">
        <f t="shared" si="35"/>
        <v>0</v>
      </c>
    </row>
    <row r="170" spans="1:26" ht="24.95" customHeight="1" x14ac:dyDescent="0.25">
      <c r="A170"/>
      <c r="B170"/>
      <c r="C170" t="s">
        <v>229</v>
      </c>
      <c r="D170" s="2" t="s">
        <v>230</v>
      </c>
      <c r="E170" s="2"/>
      <c r="F170" t="s">
        <v>218</v>
      </c>
      <c r="G170">
        <v>2</v>
      </c>
      <c r="H170">
        <v>0</v>
      </c>
      <c r="I170">
        <f t="shared" si="30"/>
        <v>0</v>
      </c>
      <c r="J170">
        <f t="shared" si="31"/>
        <v>0</v>
      </c>
      <c r="K170">
        <f t="shared" si="32"/>
        <v>0</v>
      </c>
      <c r="L170">
        <f t="shared" si="33"/>
        <v>0</v>
      </c>
      <c r="M170">
        <f>ROUND(G170*(H170),2)</f>
        <v>0</v>
      </c>
      <c r="N170">
        <v>0</v>
      </c>
      <c r="O170"/>
      <c r="P170"/>
      <c r="Q170"/>
      <c r="R170"/>
      <c r="S170">
        <f t="shared" si="34"/>
        <v>0</v>
      </c>
      <c r="T170"/>
      <c r="U170"/>
      <c r="V170"/>
      <c r="W170"/>
      <c r="Z170" s="1">
        <f t="shared" si="35"/>
        <v>0</v>
      </c>
    </row>
    <row r="171" spans="1:26" ht="24.95" customHeight="1" x14ac:dyDescent="0.25">
      <c r="A171"/>
      <c r="B171"/>
      <c r="C171" t="s">
        <v>1410</v>
      </c>
      <c r="D171" s="2" t="s">
        <v>234</v>
      </c>
      <c r="E171" s="2"/>
      <c r="F171" t="s">
        <v>178</v>
      </c>
      <c r="G171">
        <v>1</v>
      </c>
      <c r="H171">
        <v>0</v>
      </c>
      <c r="I171">
        <f t="shared" si="30"/>
        <v>0</v>
      </c>
      <c r="J171">
        <f t="shared" si="31"/>
        <v>0</v>
      </c>
      <c r="K171">
        <f t="shared" si="32"/>
        <v>0</v>
      </c>
      <c r="L171">
        <f t="shared" si="33"/>
        <v>0</v>
      </c>
      <c r="M171"/>
      <c r="N171">
        <v>0</v>
      </c>
      <c r="O171"/>
      <c r="P171"/>
      <c r="Q171"/>
      <c r="R171"/>
      <c r="S171">
        <f t="shared" si="34"/>
        <v>0</v>
      </c>
      <c r="T171"/>
      <c r="U171"/>
      <c r="V171"/>
      <c r="W171"/>
      <c r="Z171" s="1">
        <f t="shared" si="35"/>
        <v>0</v>
      </c>
    </row>
    <row r="172" spans="1:26" ht="24.95" customHeight="1" x14ac:dyDescent="0.25">
      <c r="A172"/>
      <c r="B172"/>
      <c r="C172" t="s">
        <v>1411</v>
      </c>
      <c r="D172" s="2" t="s">
        <v>1412</v>
      </c>
      <c r="E172" s="2"/>
      <c r="F172" t="s">
        <v>218</v>
      </c>
      <c r="G172">
        <v>1</v>
      </c>
      <c r="H172">
        <v>0</v>
      </c>
      <c r="I172">
        <f t="shared" si="30"/>
        <v>0</v>
      </c>
      <c r="J172">
        <f t="shared" si="31"/>
        <v>0</v>
      </c>
      <c r="K172">
        <f t="shared" si="32"/>
        <v>0</v>
      </c>
      <c r="L172">
        <f t="shared" si="33"/>
        <v>0</v>
      </c>
      <c r="M172"/>
      <c r="N172">
        <v>0</v>
      </c>
      <c r="O172"/>
      <c r="P172"/>
      <c r="Q172"/>
      <c r="R172"/>
      <c r="S172">
        <f t="shared" si="34"/>
        <v>0</v>
      </c>
      <c r="T172"/>
      <c r="U172"/>
      <c r="V172"/>
      <c r="W172"/>
      <c r="Z172" s="1">
        <f t="shared" si="35"/>
        <v>0</v>
      </c>
    </row>
    <row r="173" spans="1:26" ht="24.95" customHeight="1" x14ac:dyDescent="0.25">
      <c r="A173"/>
      <c r="B173"/>
      <c r="C173" t="s">
        <v>1413</v>
      </c>
      <c r="D173" s="2" t="s">
        <v>814</v>
      </c>
      <c r="E173" s="2"/>
      <c r="F173" t="s">
        <v>128</v>
      </c>
      <c r="G173">
        <v>953.48099999999999</v>
      </c>
      <c r="H173">
        <v>0</v>
      </c>
      <c r="I173">
        <f t="shared" si="30"/>
        <v>0</v>
      </c>
      <c r="J173">
        <f t="shared" si="31"/>
        <v>0</v>
      </c>
      <c r="K173">
        <f t="shared" si="32"/>
        <v>0</v>
      </c>
      <c r="L173">
        <f t="shared" si="33"/>
        <v>0</v>
      </c>
      <c r="M173"/>
      <c r="N173">
        <v>0</v>
      </c>
      <c r="O173"/>
      <c r="P173"/>
      <c r="Q173"/>
      <c r="R173"/>
      <c r="S173">
        <f t="shared" si="34"/>
        <v>0</v>
      </c>
      <c r="T173"/>
      <c r="U173"/>
      <c r="V173"/>
      <c r="W173"/>
      <c r="Z173" s="1">
        <f t="shared" si="35"/>
        <v>0</v>
      </c>
    </row>
    <row r="174" spans="1:26" x14ac:dyDescent="0.25">
      <c r="A174"/>
      <c r="B174"/>
      <c r="C174">
        <v>9</v>
      </c>
      <c r="D174" s="2" t="s">
        <v>91</v>
      </c>
      <c r="E174" s="2"/>
      <c r="F174"/>
      <c r="G174"/>
      <c r="H174"/>
      <c r="I174">
        <f>ROUND((SUM(I161:I173))/1,2)</f>
        <v>0</v>
      </c>
      <c r="J174"/>
      <c r="K174"/>
      <c r="L174">
        <f>ROUND((SUM(L161:L173))/1,2)</f>
        <v>0</v>
      </c>
      <c r="M174">
        <f>ROUND((SUM(M161:M173))/1,2)</f>
        <v>0</v>
      </c>
      <c r="N174"/>
      <c r="O174"/>
      <c r="P174"/>
      <c r="Q174"/>
      <c r="R174"/>
      <c r="S174">
        <f>ROUND((SUM(S161:S173))/1,2)</f>
        <v>61.51</v>
      </c>
      <c r="T174"/>
      <c r="U174"/>
      <c r="V174">
        <f>ROUND((SUM(V161:V173))/1,2)</f>
        <v>0</v>
      </c>
      <c r="W174"/>
      <c r="X174"/>
      <c r="Y174"/>
      <c r="Z174"/>
    </row>
    <row r="175" spans="1:26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1:26" x14ac:dyDescent="0.25">
      <c r="A176"/>
      <c r="B176"/>
      <c r="C176">
        <v>99</v>
      </c>
      <c r="D176" s="2" t="s">
        <v>92</v>
      </c>
      <c r="E176" s="2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</row>
    <row r="177" spans="1:26" ht="24.95" customHeight="1" x14ac:dyDescent="0.25">
      <c r="A177"/>
      <c r="B177"/>
      <c r="C177" t="s">
        <v>239</v>
      </c>
      <c r="D177" s="2" t="s">
        <v>240</v>
      </c>
      <c r="E177" s="2"/>
      <c r="F177" t="s">
        <v>149</v>
      </c>
      <c r="G177">
        <v>2881.4409999999998</v>
      </c>
      <c r="H177">
        <v>0</v>
      </c>
      <c r="I177">
        <f>ROUND(G177*(H177),2)</f>
        <v>0</v>
      </c>
      <c r="J177">
        <f>ROUND(G177*(N177),2)</f>
        <v>0</v>
      </c>
      <c r="K177">
        <f>ROUND(G177*(O177),2)</f>
        <v>0</v>
      </c>
      <c r="L177">
        <f>ROUND(G177*(H177),2)</f>
        <v>0</v>
      </c>
      <c r="M177"/>
      <c r="N177">
        <v>0</v>
      </c>
      <c r="O177"/>
      <c r="P177"/>
      <c r="Q177"/>
      <c r="R177"/>
      <c r="S177">
        <f>ROUND(G177*(P177),3)</f>
        <v>0</v>
      </c>
      <c r="T177"/>
      <c r="U177"/>
      <c r="V177"/>
      <c r="W177"/>
      <c r="Z177" s="1">
        <f>0.058844*POWER(I177,0.952797)</f>
        <v>0</v>
      </c>
    </row>
    <row r="178" spans="1:26" x14ac:dyDescent="0.25">
      <c r="A178"/>
      <c r="B178"/>
      <c r="C178">
        <v>99</v>
      </c>
      <c r="D178" s="2" t="s">
        <v>92</v>
      </c>
      <c r="E178" s="2"/>
      <c r="F178"/>
      <c r="G178"/>
      <c r="H178"/>
      <c r="I178">
        <f>ROUND((SUM(I176:I177))/1,2)</f>
        <v>0</v>
      </c>
      <c r="J178"/>
      <c r="K178"/>
      <c r="L178">
        <f>ROUND((SUM(L176:L177))/1,2)</f>
        <v>0</v>
      </c>
      <c r="M178">
        <f>ROUND((SUM(M176:M177))/1,2)</f>
        <v>0</v>
      </c>
      <c r="N178"/>
      <c r="O178"/>
      <c r="P178"/>
      <c r="Q178"/>
      <c r="R178"/>
      <c r="S178">
        <f>ROUND((SUM(S176:S177))/1,2)</f>
        <v>0</v>
      </c>
      <c r="T178"/>
      <c r="U178"/>
      <c r="V178">
        <f>ROUND((SUM(V176:V177))/1,2)</f>
        <v>0</v>
      </c>
      <c r="W178"/>
      <c r="X178"/>
      <c r="Y178"/>
      <c r="Z178"/>
    </row>
    <row r="179" spans="1:26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6" x14ac:dyDescent="0.25">
      <c r="A180"/>
      <c r="B180"/>
      <c r="C180"/>
      <c r="D180" s="2" t="s">
        <v>85</v>
      </c>
      <c r="E180" s="2"/>
      <c r="F180"/>
      <c r="G180"/>
      <c r="H180"/>
      <c r="I180">
        <f>ROUND((SUM(I95:I179))/2,2)</f>
        <v>0</v>
      </c>
      <c r="J180"/>
      <c r="K180"/>
      <c r="L180">
        <f>ROUND((SUM(L95:L179))/2,2)</f>
        <v>0</v>
      </c>
      <c r="M180">
        <f>ROUND((SUM(M95:M179))/2,2)</f>
        <v>0</v>
      </c>
      <c r="N180"/>
      <c r="O180"/>
      <c r="P180"/>
      <c r="Q180"/>
      <c r="R180"/>
      <c r="S180">
        <f>ROUND((SUM(S95:S179))/2,2)</f>
        <v>818.4</v>
      </c>
      <c r="T180"/>
      <c r="U180"/>
      <c r="V180">
        <f>ROUND((SUM(V95:V179))/2,2)</f>
        <v>0</v>
      </c>
      <c r="W180"/>
    </row>
    <row r="181" spans="1:26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1:26" x14ac:dyDescent="0.25">
      <c r="A182"/>
      <c r="B182"/>
      <c r="C182"/>
      <c r="D182" s="2" t="s">
        <v>93</v>
      </c>
      <c r="E182" s="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</row>
    <row r="183" spans="1:26" x14ac:dyDescent="0.25">
      <c r="A183"/>
      <c r="B183"/>
      <c r="C183">
        <v>711</v>
      </c>
      <c r="D183" s="2" t="s">
        <v>94</v>
      </c>
      <c r="E183" s="2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</row>
    <row r="184" spans="1:26" ht="24.95" customHeight="1" x14ac:dyDescent="0.25">
      <c r="A184"/>
      <c r="B184"/>
      <c r="C184" t="s">
        <v>241</v>
      </c>
      <c r="D184" s="2" t="s">
        <v>242</v>
      </c>
      <c r="E184" s="2"/>
      <c r="F184" t="s">
        <v>125</v>
      </c>
      <c r="G184">
        <v>596.23</v>
      </c>
      <c r="H184">
        <v>0</v>
      </c>
      <c r="I184">
        <f t="shared" ref="I184:I190" si="36">ROUND(G184*(H184),2)</f>
        <v>0</v>
      </c>
      <c r="J184">
        <f t="shared" ref="J184:J190" si="37">ROUND(G184*(N184),2)</f>
        <v>0</v>
      </c>
      <c r="K184">
        <f t="shared" ref="K184:K190" si="38">ROUND(G184*(O184),2)</f>
        <v>0</v>
      </c>
      <c r="L184">
        <f t="shared" ref="L184:L190" si="39">ROUND(G184*(H184),2)</f>
        <v>0</v>
      </c>
      <c r="M184"/>
      <c r="N184">
        <v>0</v>
      </c>
      <c r="O184"/>
      <c r="P184"/>
      <c r="Q184"/>
      <c r="R184"/>
      <c r="S184">
        <f t="shared" ref="S184:S190" si="40">ROUND(G184*(P184),3)</f>
        <v>0</v>
      </c>
      <c r="T184"/>
      <c r="U184"/>
      <c r="V184"/>
      <c r="W184"/>
      <c r="Z184" s="1">
        <f t="shared" ref="Z184:Z190" si="41">0.058844*POWER(I184,0.952797)</f>
        <v>0</v>
      </c>
    </row>
    <row r="185" spans="1:26" ht="24.95" customHeight="1" x14ac:dyDescent="0.25">
      <c r="A185"/>
      <c r="B185"/>
      <c r="C185" t="s">
        <v>243</v>
      </c>
      <c r="D185" s="2" t="s">
        <v>244</v>
      </c>
      <c r="E185" s="2"/>
      <c r="F185" t="s">
        <v>125</v>
      </c>
      <c r="G185">
        <v>155.44</v>
      </c>
      <c r="H185">
        <v>0</v>
      </c>
      <c r="I185">
        <f t="shared" si="36"/>
        <v>0</v>
      </c>
      <c r="J185">
        <f t="shared" si="37"/>
        <v>0</v>
      </c>
      <c r="K185">
        <f t="shared" si="38"/>
        <v>0</v>
      </c>
      <c r="L185">
        <f t="shared" si="39"/>
        <v>0</v>
      </c>
      <c r="M185"/>
      <c r="N185">
        <v>0</v>
      </c>
      <c r="O185"/>
      <c r="P185"/>
      <c r="Q185"/>
      <c r="R185"/>
      <c r="S185">
        <f t="shared" si="40"/>
        <v>0</v>
      </c>
      <c r="T185"/>
      <c r="U185"/>
      <c r="V185"/>
      <c r="W185"/>
      <c r="Z185" s="1">
        <f t="shared" si="41"/>
        <v>0</v>
      </c>
    </row>
    <row r="186" spans="1:26" ht="24.95" customHeight="1" x14ac:dyDescent="0.25">
      <c r="A186"/>
      <c r="B186"/>
      <c r="C186" t="s">
        <v>245</v>
      </c>
      <c r="D186" s="2" t="s">
        <v>246</v>
      </c>
      <c r="E186" s="2"/>
      <c r="F186" t="s">
        <v>125</v>
      </c>
      <c r="G186">
        <v>1461.596</v>
      </c>
      <c r="H186">
        <v>0</v>
      </c>
      <c r="I186">
        <f t="shared" si="36"/>
        <v>0</v>
      </c>
      <c r="J186">
        <f t="shared" si="37"/>
        <v>0</v>
      </c>
      <c r="K186">
        <f t="shared" si="38"/>
        <v>0</v>
      </c>
      <c r="L186">
        <f t="shared" si="39"/>
        <v>0</v>
      </c>
      <c r="M186"/>
      <c r="N186">
        <v>0</v>
      </c>
      <c r="O186"/>
      <c r="P186"/>
      <c r="Q186"/>
      <c r="R186"/>
      <c r="S186">
        <f t="shared" si="40"/>
        <v>0</v>
      </c>
      <c r="T186"/>
      <c r="U186"/>
      <c r="V186"/>
      <c r="W186"/>
      <c r="Z186" s="1">
        <f t="shared" si="41"/>
        <v>0</v>
      </c>
    </row>
    <row r="187" spans="1:26" ht="24.95" customHeight="1" x14ac:dyDescent="0.25">
      <c r="A187"/>
      <c r="B187"/>
      <c r="C187" t="s">
        <v>1414</v>
      </c>
      <c r="D187" s="2" t="s">
        <v>1415</v>
      </c>
      <c r="E187" s="2"/>
      <c r="F187" t="s">
        <v>125</v>
      </c>
      <c r="G187">
        <v>1753.915</v>
      </c>
      <c r="H187">
        <v>0</v>
      </c>
      <c r="I187">
        <f t="shared" si="36"/>
        <v>0</v>
      </c>
      <c r="J187">
        <f t="shared" si="37"/>
        <v>0</v>
      </c>
      <c r="K187">
        <f t="shared" si="38"/>
        <v>0</v>
      </c>
      <c r="L187">
        <f t="shared" si="39"/>
        <v>0</v>
      </c>
      <c r="M187">
        <f>ROUND(G187*(H187),2)</f>
        <v>0</v>
      </c>
      <c r="N187">
        <v>0</v>
      </c>
      <c r="O187"/>
      <c r="P187"/>
      <c r="Q187"/>
      <c r="R187"/>
      <c r="S187">
        <f t="shared" si="40"/>
        <v>0</v>
      </c>
      <c r="T187"/>
      <c r="U187"/>
      <c r="V187"/>
      <c r="W187"/>
      <c r="Z187" s="1">
        <f t="shared" si="41"/>
        <v>0</v>
      </c>
    </row>
    <row r="188" spans="1:26" ht="24.95" customHeight="1" x14ac:dyDescent="0.25">
      <c r="A188"/>
      <c r="B188"/>
      <c r="C188" t="s">
        <v>247</v>
      </c>
      <c r="D188" s="2" t="s">
        <v>1416</v>
      </c>
      <c r="E188" s="2"/>
      <c r="F188" t="s">
        <v>125</v>
      </c>
      <c r="G188">
        <v>730.798</v>
      </c>
      <c r="H188">
        <v>0</v>
      </c>
      <c r="I188">
        <f t="shared" si="36"/>
        <v>0</v>
      </c>
      <c r="J188">
        <f t="shared" si="37"/>
        <v>0</v>
      </c>
      <c r="K188">
        <f t="shared" si="38"/>
        <v>0</v>
      </c>
      <c r="L188">
        <f t="shared" si="39"/>
        <v>0</v>
      </c>
      <c r="M188"/>
      <c r="N188">
        <v>0</v>
      </c>
      <c r="O188"/>
      <c r="P188"/>
      <c r="Q188"/>
      <c r="R188"/>
      <c r="S188">
        <f t="shared" si="40"/>
        <v>0</v>
      </c>
      <c r="T188"/>
      <c r="U188"/>
      <c r="V188"/>
      <c r="W188"/>
      <c r="Z188" s="1">
        <f t="shared" si="41"/>
        <v>0</v>
      </c>
    </row>
    <row r="189" spans="1:26" ht="24.95" customHeight="1" x14ac:dyDescent="0.25">
      <c r="A189"/>
      <c r="B189"/>
      <c r="C189" t="s">
        <v>1417</v>
      </c>
      <c r="D189" s="2" t="s">
        <v>1418</v>
      </c>
      <c r="E189" s="2"/>
      <c r="F189" t="s">
        <v>125</v>
      </c>
      <c r="G189">
        <v>876.95799999999997</v>
      </c>
      <c r="H189">
        <v>0</v>
      </c>
      <c r="I189">
        <f t="shared" si="36"/>
        <v>0</v>
      </c>
      <c r="J189">
        <f t="shared" si="37"/>
        <v>0</v>
      </c>
      <c r="K189">
        <f t="shared" si="38"/>
        <v>0</v>
      </c>
      <c r="L189">
        <f t="shared" si="39"/>
        <v>0</v>
      </c>
      <c r="M189">
        <f>ROUND(G189*(H189),2)</f>
        <v>0</v>
      </c>
      <c r="N189">
        <v>0</v>
      </c>
      <c r="O189"/>
      <c r="P189"/>
      <c r="Q189"/>
      <c r="R189"/>
      <c r="S189">
        <f t="shared" si="40"/>
        <v>0</v>
      </c>
      <c r="T189"/>
      <c r="U189"/>
      <c r="V189"/>
      <c r="W189"/>
      <c r="Z189" s="1">
        <f t="shared" si="41"/>
        <v>0</v>
      </c>
    </row>
    <row r="190" spans="1:26" ht="24.95" customHeight="1" x14ac:dyDescent="0.25">
      <c r="A190"/>
      <c r="B190"/>
      <c r="C190" t="s">
        <v>253</v>
      </c>
      <c r="D190" s="2" t="s">
        <v>254</v>
      </c>
      <c r="E190" s="2"/>
      <c r="F190" t="s">
        <v>255</v>
      </c>
      <c r="G190">
        <v>1.8446720838546753</v>
      </c>
      <c r="H190">
        <v>0</v>
      </c>
      <c r="I190">
        <f t="shared" si="36"/>
        <v>0</v>
      </c>
      <c r="J190">
        <f t="shared" si="37"/>
        <v>0</v>
      </c>
      <c r="K190">
        <f t="shared" si="38"/>
        <v>0</v>
      </c>
      <c r="L190">
        <f t="shared" si="39"/>
        <v>0</v>
      </c>
      <c r="M190"/>
      <c r="N190">
        <v>0</v>
      </c>
      <c r="O190"/>
      <c r="P190"/>
      <c r="Q190"/>
      <c r="R190"/>
      <c r="S190">
        <f t="shared" si="40"/>
        <v>0</v>
      </c>
      <c r="T190"/>
      <c r="U190"/>
      <c r="V190"/>
      <c r="W190"/>
      <c r="Z190" s="1">
        <f t="shared" si="41"/>
        <v>0</v>
      </c>
    </row>
    <row r="191" spans="1:26" x14ac:dyDescent="0.25">
      <c r="A191"/>
      <c r="B191"/>
      <c r="C191">
        <v>711</v>
      </c>
      <c r="D191" s="2" t="s">
        <v>94</v>
      </c>
      <c r="E191" s="2"/>
      <c r="F191"/>
      <c r="G191"/>
      <c r="H191"/>
      <c r="I191">
        <f>ROUND((SUM(I183:I190))/1,2)</f>
        <v>0</v>
      </c>
      <c r="J191"/>
      <c r="K191"/>
      <c r="L191">
        <f>ROUND((SUM(L183:L190))/1,2)</f>
        <v>0</v>
      </c>
      <c r="M191">
        <f>ROUND((SUM(M183:M190))/1,2)</f>
        <v>0</v>
      </c>
      <c r="N191"/>
      <c r="O191"/>
      <c r="P191"/>
      <c r="Q191"/>
      <c r="R191"/>
      <c r="S191">
        <f>ROUND((SUM(S183:S190))/1,2)</f>
        <v>0</v>
      </c>
      <c r="T191"/>
      <c r="U191"/>
      <c r="V191">
        <f>ROUND((SUM(V183:V190))/1,2)</f>
        <v>0</v>
      </c>
      <c r="W191"/>
      <c r="X191"/>
      <c r="Y191"/>
      <c r="Z191"/>
    </row>
    <row r="192" spans="1:26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</row>
    <row r="193" spans="1:26" x14ac:dyDescent="0.25">
      <c r="A193"/>
      <c r="B193"/>
      <c r="C193">
        <v>712</v>
      </c>
      <c r="D193" s="2" t="s">
        <v>95</v>
      </c>
      <c r="E193" s="2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</row>
    <row r="194" spans="1:26" ht="24.95" customHeight="1" x14ac:dyDescent="0.25">
      <c r="A194"/>
      <c r="B194"/>
      <c r="C194" t="s">
        <v>256</v>
      </c>
      <c r="D194" s="2" t="s">
        <v>257</v>
      </c>
      <c r="E194" s="2"/>
      <c r="F194" t="s">
        <v>125</v>
      </c>
      <c r="G194">
        <v>799.03499999999997</v>
      </c>
      <c r="H194">
        <v>0</v>
      </c>
      <c r="I194">
        <f t="shared" ref="I194:I206" si="42">ROUND(G194*(H194),2)</f>
        <v>0</v>
      </c>
      <c r="J194">
        <f t="shared" ref="J194:J206" si="43">ROUND(G194*(N194),2)</f>
        <v>0</v>
      </c>
      <c r="K194">
        <f t="shared" ref="K194:K206" si="44">ROUND(G194*(O194),2)</f>
        <v>0</v>
      </c>
      <c r="L194">
        <f t="shared" ref="L194:L206" si="45">ROUND(G194*(H194),2)</f>
        <v>0</v>
      </c>
      <c r="M194"/>
      <c r="N194">
        <v>0</v>
      </c>
      <c r="O194"/>
      <c r="P194"/>
      <c r="Q194"/>
      <c r="R194"/>
      <c r="S194">
        <f t="shared" ref="S194:S206" si="46">ROUND(G194*(P194),3)</f>
        <v>0</v>
      </c>
      <c r="T194"/>
      <c r="U194"/>
      <c r="V194"/>
      <c r="W194"/>
      <c r="Z194" s="1">
        <f t="shared" ref="Z194:Z206" si="47">0.058844*POWER(I194,0.952797)</f>
        <v>0</v>
      </c>
    </row>
    <row r="195" spans="1:26" ht="24.95" customHeight="1" x14ac:dyDescent="0.25">
      <c r="A195"/>
      <c r="B195"/>
      <c r="C195" t="s">
        <v>1419</v>
      </c>
      <c r="D195" s="2" t="s">
        <v>1420</v>
      </c>
      <c r="E195" s="2"/>
      <c r="F195" t="s">
        <v>125</v>
      </c>
      <c r="G195">
        <v>958.84199999999998</v>
      </c>
      <c r="H195">
        <v>0</v>
      </c>
      <c r="I195">
        <f t="shared" si="42"/>
        <v>0</v>
      </c>
      <c r="J195">
        <f t="shared" si="43"/>
        <v>0</v>
      </c>
      <c r="K195">
        <f t="shared" si="44"/>
        <v>0</v>
      </c>
      <c r="L195">
        <f t="shared" si="45"/>
        <v>0</v>
      </c>
      <c r="M195">
        <f>ROUND(G195*(H195),2)</f>
        <v>0</v>
      </c>
      <c r="N195">
        <v>0</v>
      </c>
      <c r="O195"/>
      <c r="P195">
        <v>8.0000000000000004E-4</v>
      </c>
      <c r="Q195"/>
      <c r="R195">
        <v>8.0000000000000004E-4</v>
      </c>
      <c r="S195">
        <f t="shared" si="46"/>
        <v>0.76700000000000002</v>
      </c>
      <c r="T195"/>
      <c r="U195"/>
      <c r="V195"/>
      <c r="W195"/>
      <c r="Z195" s="1">
        <f t="shared" si="47"/>
        <v>0</v>
      </c>
    </row>
    <row r="196" spans="1:26" ht="24.95" customHeight="1" x14ac:dyDescent="0.25">
      <c r="A196"/>
      <c r="B196"/>
      <c r="C196" t="s">
        <v>260</v>
      </c>
      <c r="D196" s="2" t="s">
        <v>261</v>
      </c>
      <c r="E196" s="2"/>
      <c r="F196" t="s">
        <v>125</v>
      </c>
      <c r="G196">
        <v>835.40499999999997</v>
      </c>
      <c r="H196">
        <v>0</v>
      </c>
      <c r="I196">
        <f t="shared" si="42"/>
        <v>0</v>
      </c>
      <c r="J196">
        <f t="shared" si="43"/>
        <v>0</v>
      </c>
      <c r="K196">
        <f t="shared" si="44"/>
        <v>0</v>
      </c>
      <c r="L196">
        <f t="shared" si="45"/>
        <v>0</v>
      </c>
      <c r="M196"/>
      <c r="N196">
        <v>0</v>
      </c>
      <c r="O196"/>
      <c r="P196">
        <v>9.0000000000000006E-5</v>
      </c>
      <c r="Q196"/>
      <c r="R196">
        <v>9.0000000000000006E-5</v>
      </c>
      <c r="S196">
        <f t="shared" si="46"/>
        <v>7.4999999999999997E-2</v>
      </c>
      <c r="T196"/>
      <c r="U196"/>
      <c r="V196"/>
      <c r="W196"/>
      <c r="Z196" s="1">
        <f t="shared" si="47"/>
        <v>0</v>
      </c>
    </row>
    <row r="197" spans="1:26" ht="35.1" customHeight="1" x14ac:dyDescent="0.25">
      <c r="A197"/>
      <c r="B197"/>
      <c r="C197" t="s">
        <v>262</v>
      </c>
      <c r="D197" s="2" t="s">
        <v>1421</v>
      </c>
      <c r="E197" s="2"/>
      <c r="F197" t="s">
        <v>125</v>
      </c>
      <c r="G197">
        <v>1001.2859999999999</v>
      </c>
      <c r="H197">
        <v>0</v>
      </c>
      <c r="I197">
        <f t="shared" si="42"/>
        <v>0</v>
      </c>
      <c r="J197">
        <f t="shared" si="43"/>
        <v>0</v>
      </c>
      <c r="K197">
        <f t="shared" si="44"/>
        <v>0</v>
      </c>
      <c r="L197">
        <f t="shared" si="45"/>
        <v>0</v>
      </c>
      <c r="M197">
        <f>ROUND(G197*(H197),2)</f>
        <v>0</v>
      </c>
      <c r="N197">
        <v>0</v>
      </c>
      <c r="O197"/>
      <c r="P197"/>
      <c r="Q197"/>
      <c r="R197"/>
      <c r="S197">
        <f t="shared" si="46"/>
        <v>0</v>
      </c>
      <c r="T197"/>
      <c r="U197"/>
      <c r="V197"/>
      <c r="W197"/>
      <c r="Z197" s="1">
        <f t="shared" si="47"/>
        <v>0</v>
      </c>
    </row>
    <row r="198" spans="1:26" ht="24.95" customHeight="1" x14ac:dyDescent="0.25">
      <c r="A198"/>
      <c r="B198"/>
      <c r="C198" t="s">
        <v>266</v>
      </c>
      <c r="D198" s="2" t="s">
        <v>267</v>
      </c>
      <c r="E198" s="2"/>
      <c r="F198" t="s">
        <v>125</v>
      </c>
      <c r="G198">
        <v>2206.018</v>
      </c>
      <c r="H198">
        <v>0</v>
      </c>
      <c r="I198">
        <f t="shared" si="42"/>
        <v>0</v>
      </c>
      <c r="J198">
        <f t="shared" si="43"/>
        <v>0</v>
      </c>
      <c r="K198">
        <f t="shared" si="44"/>
        <v>0</v>
      </c>
      <c r="L198">
        <f t="shared" si="45"/>
        <v>0</v>
      </c>
      <c r="M198"/>
      <c r="N198">
        <v>0</v>
      </c>
      <c r="O198"/>
      <c r="P198"/>
      <c r="Q198"/>
      <c r="R198"/>
      <c r="S198">
        <f t="shared" si="46"/>
        <v>0</v>
      </c>
      <c r="T198"/>
      <c r="U198"/>
      <c r="V198"/>
      <c r="W198"/>
      <c r="Z198" s="1">
        <f t="shared" si="47"/>
        <v>0</v>
      </c>
    </row>
    <row r="199" spans="1:26" ht="35.1" customHeight="1" x14ac:dyDescent="0.25">
      <c r="A199"/>
      <c r="B199"/>
      <c r="C199" t="s">
        <v>268</v>
      </c>
      <c r="D199" s="2" t="s">
        <v>1422</v>
      </c>
      <c r="E199" s="2"/>
      <c r="F199" t="s">
        <v>125</v>
      </c>
      <c r="G199">
        <v>2647.22</v>
      </c>
      <c r="H199">
        <v>0</v>
      </c>
      <c r="I199">
        <f t="shared" si="42"/>
        <v>0</v>
      </c>
      <c r="J199">
        <f t="shared" si="43"/>
        <v>0</v>
      </c>
      <c r="K199">
        <f t="shared" si="44"/>
        <v>0</v>
      </c>
      <c r="L199">
        <f t="shared" si="45"/>
        <v>0</v>
      </c>
      <c r="M199">
        <f>ROUND(G199*(H199),2)</f>
        <v>0</v>
      </c>
      <c r="N199">
        <v>0</v>
      </c>
      <c r="O199"/>
      <c r="P199"/>
      <c r="Q199"/>
      <c r="R199"/>
      <c r="S199">
        <f t="shared" si="46"/>
        <v>0</v>
      </c>
      <c r="T199"/>
      <c r="U199"/>
      <c r="V199"/>
      <c r="W199"/>
      <c r="Z199" s="1">
        <f t="shared" si="47"/>
        <v>0</v>
      </c>
    </row>
    <row r="200" spans="1:26" ht="24.95" customHeight="1" x14ac:dyDescent="0.25">
      <c r="A200"/>
      <c r="B200"/>
      <c r="C200" t="s">
        <v>264</v>
      </c>
      <c r="D200" s="2" t="s">
        <v>265</v>
      </c>
      <c r="E200" s="2"/>
      <c r="F200" t="s">
        <v>125</v>
      </c>
      <c r="G200">
        <v>744.423</v>
      </c>
      <c r="H200">
        <v>0</v>
      </c>
      <c r="I200">
        <f t="shared" si="42"/>
        <v>0</v>
      </c>
      <c r="J200">
        <f t="shared" si="43"/>
        <v>0</v>
      </c>
      <c r="K200">
        <f t="shared" si="44"/>
        <v>0</v>
      </c>
      <c r="L200">
        <f t="shared" si="45"/>
        <v>0</v>
      </c>
      <c r="M200"/>
      <c r="N200">
        <v>0</v>
      </c>
      <c r="O200"/>
      <c r="P200"/>
      <c r="Q200"/>
      <c r="R200"/>
      <c r="S200">
        <f t="shared" si="46"/>
        <v>0</v>
      </c>
      <c r="T200"/>
      <c r="U200"/>
      <c r="V200"/>
      <c r="W200"/>
      <c r="Z200" s="1">
        <f t="shared" si="47"/>
        <v>0</v>
      </c>
    </row>
    <row r="201" spans="1:26" ht="24.95" customHeight="1" x14ac:dyDescent="0.25">
      <c r="A201"/>
      <c r="B201"/>
      <c r="C201" t="s">
        <v>272</v>
      </c>
      <c r="D201" s="2" t="s">
        <v>1423</v>
      </c>
      <c r="E201" s="2"/>
      <c r="F201" t="s">
        <v>218</v>
      </c>
      <c r="G201">
        <v>6</v>
      </c>
      <c r="H201">
        <v>0</v>
      </c>
      <c r="I201">
        <f t="shared" si="42"/>
        <v>0</v>
      </c>
      <c r="J201">
        <f t="shared" si="43"/>
        <v>0</v>
      </c>
      <c r="K201">
        <f t="shared" si="44"/>
        <v>0</v>
      </c>
      <c r="L201">
        <f t="shared" si="45"/>
        <v>0</v>
      </c>
      <c r="M201"/>
      <c r="N201">
        <v>0</v>
      </c>
      <c r="O201"/>
      <c r="P201"/>
      <c r="Q201"/>
      <c r="R201"/>
      <c r="S201">
        <f t="shared" si="46"/>
        <v>0</v>
      </c>
      <c r="T201"/>
      <c r="U201"/>
      <c r="V201"/>
      <c r="W201"/>
      <c r="Z201" s="1">
        <f t="shared" si="47"/>
        <v>0</v>
      </c>
    </row>
    <row r="202" spans="1:26" ht="24.95" customHeight="1" x14ac:dyDescent="0.25">
      <c r="A202"/>
      <c r="B202"/>
      <c r="C202" t="s">
        <v>1424</v>
      </c>
      <c r="D202" s="2" t="s">
        <v>1425</v>
      </c>
      <c r="E202" s="2"/>
      <c r="F202" t="s">
        <v>218</v>
      </c>
      <c r="G202">
        <v>10</v>
      </c>
      <c r="H202">
        <v>0</v>
      </c>
      <c r="I202">
        <f t="shared" si="42"/>
        <v>0</v>
      </c>
      <c r="J202">
        <f t="shared" si="43"/>
        <v>0</v>
      </c>
      <c r="K202">
        <f t="shared" si="44"/>
        <v>0</v>
      </c>
      <c r="L202">
        <f t="shared" si="45"/>
        <v>0</v>
      </c>
      <c r="M202"/>
      <c r="N202">
        <v>0</v>
      </c>
      <c r="O202"/>
      <c r="P202"/>
      <c r="Q202"/>
      <c r="R202"/>
      <c r="S202">
        <f t="shared" si="46"/>
        <v>0</v>
      </c>
      <c r="T202"/>
      <c r="U202"/>
      <c r="V202"/>
      <c r="W202"/>
      <c r="Z202" s="1">
        <f t="shared" si="47"/>
        <v>0</v>
      </c>
    </row>
    <row r="203" spans="1:26" ht="24.95" customHeight="1" x14ac:dyDescent="0.25">
      <c r="A203"/>
      <c r="B203"/>
      <c r="C203" t="s">
        <v>1426</v>
      </c>
      <c r="D203" s="2" t="s">
        <v>1427</v>
      </c>
      <c r="E203" s="2"/>
      <c r="F203" t="s">
        <v>125</v>
      </c>
      <c r="G203">
        <v>717.39099999999996</v>
      </c>
      <c r="H203">
        <v>0</v>
      </c>
      <c r="I203">
        <f t="shared" si="42"/>
        <v>0</v>
      </c>
      <c r="J203">
        <f t="shared" si="43"/>
        <v>0</v>
      </c>
      <c r="K203">
        <f t="shared" si="44"/>
        <v>0</v>
      </c>
      <c r="L203">
        <f t="shared" si="45"/>
        <v>0</v>
      </c>
      <c r="M203"/>
      <c r="N203">
        <v>0</v>
      </c>
      <c r="O203"/>
      <c r="P203"/>
      <c r="Q203"/>
      <c r="R203"/>
      <c r="S203">
        <f t="shared" si="46"/>
        <v>0</v>
      </c>
      <c r="T203"/>
      <c r="U203"/>
      <c r="V203"/>
      <c r="W203"/>
      <c r="Z203" s="1">
        <f t="shared" si="47"/>
        <v>0</v>
      </c>
    </row>
    <row r="204" spans="1:26" ht="24.95" customHeight="1" x14ac:dyDescent="0.25">
      <c r="A204"/>
      <c r="B204"/>
      <c r="C204" t="s">
        <v>1428</v>
      </c>
      <c r="D204" s="2" t="s">
        <v>1429</v>
      </c>
      <c r="E204" s="2"/>
      <c r="F204" t="s">
        <v>125</v>
      </c>
      <c r="G204">
        <v>730.798</v>
      </c>
      <c r="H204">
        <v>0</v>
      </c>
      <c r="I204">
        <f t="shared" si="42"/>
        <v>0</v>
      </c>
      <c r="J204">
        <f t="shared" si="43"/>
        <v>0</v>
      </c>
      <c r="K204">
        <f t="shared" si="44"/>
        <v>0</v>
      </c>
      <c r="L204">
        <f t="shared" si="45"/>
        <v>0</v>
      </c>
      <c r="M204"/>
      <c r="N204">
        <v>0</v>
      </c>
      <c r="O204"/>
      <c r="P204"/>
      <c r="Q204"/>
      <c r="R204"/>
      <c r="S204">
        <f t="shared" si="46"/>
        <v>0</v>
      </c>
      <c r="T204"/>
      <c r="U204"/>
      <c r="V204"/>
      <c r="W204"/>
      <c r="Z204" s="1">
        <f t="shared" si="47"/>
        <v>0</v>
      </c>
    </row>
    <row r="205" spans="1:26" ht="24.95" customHeight="1" x14ac:dyDescent="0.25">
      <c r="A205"/>
      <c r="B205"/>
      <c r="C205" t="s">
        <v>276</v>
      </c>
      <c r="D205" s="2" t="s">
        <v>1430</v>
      </c>
      <c r="E205" s="2"/>
      <c r="F205" t="s">
        <v>128</v>
      </c>
      <c r="G205">
        <v>58.463999999999999</v>
      </c>
      <c r="H205">
        <v>0</v>
      </c>
      <c r="I205">
        <f t="shared" si="42"/>
        <v>0</v>
      </c>
      <c r="J205">
        <f t="shared" si="43"/>
        <v>0</v>
      </c>
      <c r="K205">
        <f t="shared" si="44"/>
        <v>0</v>
      </c>
      <c r="L205">
        <f t="shared" si="45"/>
        <v>0</v>
      </c>
      <c r="M205">
        <f>ROUND(G205*(H205),2)</f>
        <v>0</v>
      </c>
      <c r="N205">
        <v>0</v>
      </c>
      <c r="O205"/>
      <c r="P205"/>
      <c r="Q205"/>
      <c r="R205"/>
      <c r="S205">
        <f t="shared" si="46"/>
        <v>0</v>
      </c>
      <c r="T205"/>
      <c r="U205"/>
      <c r="V205"/>
      <c r="W205"/>
      <c r="Z205" s="1">
        <f t="shared" si="47"/>
        <v>0</v>
      </c>
    </row>
    <row r="206" spans="1:26" ht="24.95" customHeight="1" x14ac:dyDescent="0.25">
      <c r="A206"/>
      <c r="B206"/>
      <c r="C206" t="s">
        <v>281</v>
      </c>
      <c r="D206" s="2" t="s">
        <v>282</v>
      </c>
      <c r="E206" s="2"/>
      <c r="F206" t="s">
        <v>255</v>
      </c>
      <c r="G206">
        <v>1.9061611533164979</v>
      </c>
      <c r="H206">
        <v>0</v>
      </c>
      <c r="I206">
        <f t="shared" si="42"/>
        <v>0</v>
      </c>
      <c r="J206">
        <f t="shared" si="43"/>
        <v>0</v>
      </c>
      <c r="K206">
        <f t="shared" si="44"/>
        <v>0</v>
      </c>
      <c r="L206">
        <f t="shared" si="45"/>
        <v>0</v>
      </c>
      <c r="M206"/>
      <c r="N206">
        <v>0</v>
      </c>
      <c r="O206"/>
      <c r="P206"/>
      <c r="Q206"/>
      <c r="R206"/>
      <c r="S206">
        <f t="shared" si="46"/>
        <v>0</v>
      </c>
      <c r="T206"/>
      <c r="U206"/>
      <c r="V206"/>
      <c r="W206"/>
      <c r="Z206" s="1">
        <f t="shared" si="47"/>
        <v>0</v>
      </c>
    </row>
    <row r="207" spans="1:26" x14ac:dyDescent="0.25">
      <c r="A207"/>
      <c r="B207"/>
      <c r="C207">
        <v>712</v>
      </c>
      <c r="D207" s="2" t="s">
        <v>95</v>
      </c>
      <c r="E207" s="2"/>
      <c r="F207"/>
      <c r="G207"/>
      <c r="H207"/>
      <c r="I207">
        <f>ROUND((SUM(I193:I206))/1,2)</f>
        <v>0</v>
      </c>
      <c r="J207"/>
      <c r="K207"/>
      <c r="L207">
        <f>ROUND((SUM(L193:L206))/1,2)</f>
        <v>0</v>
      </c>
      <c r="M207">
        <f>ROUND((SUM(M193:M206))/1,2)</f>
        <v>0</v>
      </c>
      <c r="N207"/>
      <c r="O207"/>
      <c r="P207"/>
      <c r="Q207"/>
      <c r="R207"/>
      <c r="S207">
        <f>ROUND((SUM(S193:S206))/1,2)</f>
        <v>0.84</v>
      </c>
      <c r="T207"/>
      <c r="U207"/>
      <c r="V207">
        <f>ROUND((SUM(V193:V206))/1,2)</f>
        <v>0</v>
      </c>
      <c r="W207"/>
      <c r="X207"/>
      <c r="Y207"/>
      <c r="Z207"/>
    </row>
    <row r="208" spans="1:26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</row>
    <row r="209" spans="1:26" x14ac:dyDescent="0.25">
      <c r="A209"/>
      <c r="B209"/>
      <c r="C209">
        <v>713</v>
      </c>
      <c r="D209" s="2" t="s">
        <v>96</v>
      </c>
      <c r="E209" s="2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</row>
    <row r="210" spans="1:26" ht="24.95" customHeight="1" x14ac:dyDescent="0.25">
      <c r="A210"/>
      <c r="B210"/>
      <c r="C210" t="s">
        <v>283</v>
      </c>
      <c r="D210" s="2" t="s">
        <v>284</v>
      </c>
      <c r="E210" s="2"/>
      <c r="F210" t="s">
        <v>125</v>
      </c>
      <c r="G210">
        <v>1461.596</v>
      </c>
      <c r="H210">
        <v>0</v>
      </c>
      <c r="I210">
        <f t="shared" ref="I210:I221" si="48">ROUND(G210*(H210),2)</f>
        <v>0</v>
      </c>
      <c r="J210">
        <f t="shared" ref="J210:J221" si="49">ROUND(G210*(N210),2)</f>
        <v>0</v>
      </c>
      <c r="K210">
        <f t="shared" ref="K210:K221" si="50">ROUND(G210*(O210),2)</f>
        <v>0</v>
      </c>
      <c r="L210">
        <f t="shared" ref="L210:L221" si="51">ROUND(G210*(H210),2)</f>
        <v>0</v>
      </c>
      <c r="M210"/>
      <c r="N210">
        <v>0</v>
      </c>
      <c r="O210"/>
      <c r="P210">
        <v>1.1E-4</v>
      </c>
      <c r="Q210"/>
      <c r="R210">
        <v>1.1E-4</v>
      </c>
      <c r="S210">
        <f t="shared" ref="S210:S221" si="52">ROUND(G210*(P210),3)</f>
        <v>0.161</v>
      </c>
      <c r="T210"/>
      <c r="U210"/>
      <c r="V210"/>
      <c r="W210"/>
      <c r="Z210" s="1">
        <f t="shared" ref="Z210:Z221" si="53">0.058844*POWER(I210,0.952797)</f>
        <v>0</v>
      </c>
    </row>
    <row r="211" spans="1:26" ht="24.95" customHeight="1" x14ac:dyDescent="0.25">
      <c r="A211"/>
      <c r="B211"/>
      <c r="C211" t="s">
        <v>285</v>
      </c>
      <c r="D211" s="2" t="s">
        <v>286</v>
      </c>
      <c r="E211" s="2"/>
      <c r="F211" t="s">
        <v>125</v>
      </c>
      <c r="G211">
        <v>841.93700000000001</v>
      </c>
      <c r="H211">
        <v>0</v>
      </c>
      <c r="I211">
        <f t="shared" si="48"/>
        <v>0</v>
      </c>
      <c r="J211">
        <f t="shared" si="49"/>
        <v>0</v>
      </c>
      <c r="K211">
        <f t="shared" si="50"/>
        <v>0</v>
      </c>
      <c r="L211">
        <f t="shared" si="51"/>
        <v>0</v>
      </c>
      <c r="M211"/>
      <c r="N211">
        <v>0</v>
      </c>
      <c r="O211"/>
      <c r="P211"/>
      <c r="Q211"/>
      <c r="R211"/>
      <c r="S211">
        <f t="shared" si="52"/>
        <v>0</v>
      </c>
      <c r="T211"/>
      <c r="U211"/>
      <c r="V211"/>
      <c r="W211"/>
      <c r="Z211" s="1">
        <f t="shared" si="53"/>
        <v>0</v>
      </c>
    </row>
    <row r="212" spans="1:26" ht="24.95" customHeight="1" x14ac:dyDescent="0.25">
      <c r="A212"/>
      <c r="B212"/>
      <c r="C212" t="s">
        <v>287</v>
      </c>
      <c r="D212" s="2" t="s">
        <v>288</v>
      </c>
      <c r="E212" s="2"/>
      <c r="F212" t="s">
        <v>125</v>
      </c>
      <c r="G212">
        <v>180.81200000000001</v>
      </c>
      <c r="H212">
        <v>0</v>
      </c>
      <c r="I212">
        <f t="shared" si="48"/>
        <v>0</v>
      </c>
      <c r="J212">
        <f t="shared" si="49"/>
        <v>0</v>
      </c>
      <c r="K212">
        <f t="shared" si="50"/>
        <v>0</v>
      </c>
      <c r="L212">
        <f t="shared" si="51"/>
        <v>0</v>
      </c>
      <c r="M212"/>
      <c r="N212">
        <v>0</v>
      </c>
      <c r="O212"/>
      <c r="P212"/>
      <c r="Q212"/>
      <c r="R212"/>
      <c r="S212">
        <f t="shared" si="52"/>
        <v>0</v>
      </c>
      <c r="T212"/>
      <c r="U212"/>
      <c r="V212"/>
      <c r="W212"/>
      <c r="Z212" s="1">
        <f t="shared" si="53"/>
        <v>0</v>
      </c>
    </row>
    <row r="213" spans="1:26" ht="24.95" customHeight="1" x14ac:dyDescent="0.25">
      <c r="A213"/>
      <c r="B213"/>
      <c r="C213" t="s">
        <v>289</v>
      </c>
      <c r="D213" s="2" t="s">
        <v>290</v>
      </c>
      <c r="E213" s="2"/>
      <c r="F213" t="s">
        <v>125</v>
      </c>
      <c r="G213">
        <v>1434.7829999999999</v>
      </c>
      <c r="H213">
        <v>0</v>
      </c>
      <c r="I213">
        <f t="shared" si="48"/>
        <v>0</v>
      </c>
      <c r="J213">
        <f t="shared" si="49"/>
        <v>0</v>
      </c>
      <c r="K213">
        <f t="shared" si="50"/>
        <v>0</v>
      </c>
      <c r="L213">
        <f t="shared" si="51"/>
        <v>0</v>
      </c>
      <c r="M213"/>
      <c r="N213">
        <v>0</v>
      </c>
      <c r="O213"/>
      <c r="P213"/>
      <c r="Q213"/>
      <c r="R213"/>
      <c r="S213">
        <f t="shared" si="52"/>
        <v>0</v>
      </c>
      <c r="T213"/>
      <c r="U213"/>
      <c r="V213"/>
      <c r="W213"/>
      <c r="Z213" s="1">
        <f t="shared" si="53"/>
        <v>0</v>
      </c>
    </row>
    <row r="214" spans="1:26" ht="24.95" customHeight="1" x14ac:dyDescent="0.25">
      <c r="A214"/>
      <c r="B214"/>
      <c r="C214" t="s">
        <v>1431</v>
      </c>
      <c r="D214" s="2" t="s">
        <v>294</v>
      </c>
      <c r="E214" s="2"/>
      <c r="F214" t="s">
        <v>125</v>
      </c>
      <c r="G214">
        <v>1607.7560000000001</v>
      </c>
      <c r="H214">
        <v>0</v>
      </c>
      <c r="I214">
        <f t="shared" si="48"/>
        <v>0</v>
      </c>
      <c r="J214">
        <f t="shared" si="49"/>
        <v>0</v>
      </c>
      <c r="K214">
        <f t="shared" si="50"/>
        <v>0</v>
      </c>
      <c r="L214">
        <f t="shared" si="51"/>
        <v>0</v>
      </c>
      <c r="M214">
        <f t="shared" ref="M214:M219" si="54">ROUND(G214*(H214),2)</f>
        <v>0</v>
      </c>
      <c r="N214">
        <v>0</v>
      </c>
      <c r="O214"/>
      <c r="P214"/>
      <c r="Q214"/>
      <c r="R214"/>
      <c r="S214">
        <f t="shared" si="52"/>
        <v>0</v>
      </c>
      <c r="T214"/>
      <c r="U214"/>
      <c r="V214"/>
      <c r="W214"/>
      <c r="Z214" s="1">
        <f t="shared" si="53"/>
        <v>0</v>
      </c>
    </row>
    <row r="215" spans="1:26" ht="24.95" customHeight="1" x14ac:dyDescent="0.25">
      <c r="A215"/>
      <c r="B215"/>
      <c r="C215" t="s">
        <v>1432</v>
      </c>
      <c r="D215" s="2" t="s">
        <v>1433</v>
      </c>
      <c r="E215" s="2"/>
      <c r="F215" t="s">
        <v>125</v>
      </c>
      <c r="G215">
        <v>796.56700000000001</v>
      </c>
      <c r="H215">
        <v>0</v>
      </c>
      <c r="I215">
        <f t="shared" si="48"/>
        <v>0</v>
      </c>
      <c r="J215">
        <f t="shared" si="49"/>
        <v>0</v>
      </c>
      <c r="K215">
        <f t="shared" si="50"/>
        <v>0</v>
      </c>
      <c r="L215">
        <f t="shared" si="51"/>
        <v>0</v>
      </c>
      <c r="M215">
        <f t="shared" si="54"/>
        <v>0</v>
      </c>
      <c r="N215">
        <v>0</v>
      </c>
      <c r="O215"/>
      <c r="P215"/>
      <c r="Q215"/>
      <c r="R215"/>
      <c r="S215">
        <f t="shared" si="52"/>
        <v>0</v>
      </c>
      <c r="T215"/>
      <c r="U215"/>
      <c r="V215"/>
      <c r="W215"/>
      <c r="Z215" s="1">
        <f t="shared" si="53"/>
        <v>0</v>
      </c>
    </row>
    <row r="216" spans="1:26" ht="24.95" customHeight="1" x14ac:dyDescent="0.25">
      <c r="A216"/>
      <c r="B216"/>
      <c r="C216" t="s">
        <v>1434</v>
      </c>
      <c r="D216" s="2" t="s">
        <v>1435</v>
      </c>
      <c r="E216" s="2"/>
      <c r="F216" t="s">
        <v>125</v>
      </c>
      <c r="G216">
        <v>198.893</v>
      </c>
      <c r="H216">
        <v>0</v>
      </c>
      <c r="I216">
        <f t="shared" si="48"/>
        <v>0</v>
      </c>
      <c r="J216">
        <f t="shared" si="49"/>
        <v>0</v>
      </c>
      <c r="K216">
        <f t="shared" si="50"/>
        <v>0</v>
      </c>
      <c r="L216">
        <f t="shared" si="51"/>
        <v>0</v>
      </c>
      <c r="M216">
        <f t="shared" si="54"/>
        <v>0</v>
      </c>
      <c r="N216">
        <v>0</v>
      </c>
      <c r="O216"/>
      <c r="P216"/>
      <c r="Q216"/>
      <c r="R216"/>
      <c r="S216">
        <f t="shared" si="52"/>
        <v>0</v>
      </c>
      <c r="T216"/>
      <c r="U216"/>
      <c r="V216"/>
      <c r="W216"/>
      <c r="Z216" s="1">
        <f t="shared" si="53"/>
        <v>0</v>
      </c>
    </row>
    <row r="217" spans="1:26" ht="24.95" customHeight="1" x14ac:dyDescent="0.25">
      <c r="A217"/>
      <c r="B217"/>
      <c r="C217" t="s">
        <v>305</v>
      </c>
      <c r="D217" s="2" t="s">
        <v>306</v>
      </c>
      <c r="E217" s="2"/>
      <c r="F217" t="s">
        <v>128</v>
      </c>
      <c r="G217">
        <v>43.042999999999999</v>
      </c>
      <c r="H217">
        <v>0</v>
      </c>
      <c r="I217">
        <f t="shared" si="48"/>
        <v>0</v>
      </c>
      <c r="J217">
        <f t="shared" si="49"/>
        <v>0</v>
      </c>
      <c r="K217">
        <f t="shared" si="50"/>
        <v>0</v>
      </c>
      <c r="L217">
        <f t="shared" si="51"/>
        <v>0</v>
      </c>
      <c r="M217">
        <f t="shared" si="54"/>
        <v>0</v>
      </c>
      <c r="N217">
        <v>0</v>
      </c>
      <c r="O217"/>
      <c r="P217"/>
      <c r="Q217"/>
      <c r="R217"/>
      <c r="S217">
        <f t="shared" si="52"/>
        <v>0</v>
      </c>
      <c r="T217"/>
      <c r="U217"/>
      <c r="V217"/>
      <c r="W217"/>
      <c r="Z217" s="1">
        <f t="shared" si="53"/>
        <v>0</v>
      </c>
    </row>
    <row r="218" spans="1:26" ht="24.95" customHeight="1" x14ac:dyDescent="0.25">
      <c r="A218"/>
      <c r="B218"/>
      <c r="C218" t="s">
        <v>1436</v>
      </c>
      <c r="D218" s="2" t="s">
        <v>1437</v>
      </c>
      <c r="E218" s="2"/>
      <c r="F218" t="s">
        <v>125</v>
      </c>
      <c r="G218">
        <v>1578.261</v>
      </c>
      <c r="H218">
        <v>0</v>
      </c>
      <c r="I218">
        <f t="shared" si="48"/>
        <v>0</v>
      </c>
      <c r="J218">
        <f t="shared" si="49"/>
        <v>0</v>
      </c>
      <c r="K218">
        <f t="shared" si="50"/>
        <v>0</v>
      </c>
      <c r="L218">
        <f t="shared" si="51"/>
        <v>0</v>
      </c>
      <c r="M218">
        <f t="shared" si="54"/>
        <v>0</v>
      </c>
      <c r="N218">
        <v>0</v>
      </c>
      <c r="O218"/>
      <c r="P218"/>
      <c r="Q218"/>
      <c r="R218"/>
      <c r="S218">
        <f t="shared" si="52"/>
        <v>0</v>
      </c>
      <c r="T218"/>
      <c r="U218"/>
      <c r="V218"/>
      <c r="W218"/>
      <c r="Z218" s="1">
        <f t="shared" si="53"/>
        <v>0</v>
      </c>
    </row>
    <row r="219" spans="1:26" ht="24.95" customHeight="1" x14ac:dyDescent="0.25">
      <c r="A219"/>
      <c r="B219"/>
      <c r="C219" t="s">
        <v>1438</v>
      </c>
      <c r="D219" s="2" t="s">
        <v>298</v>
      </c>
      <c r="E219" s="2"/>
      <c r="F219" t="s">
        <v>125</v>
      </c>
      <c r="G219">
        <v>186.02199999999999</v>
      </c>
      <c r="H219">
        <v>0</v>
      </c>
      <c r="I219">
        <f t="shared" si="48"/>
        <v>0</v>
      </c>
      <c r="J219">
        <f t="shared" si="49"/>
        <v>0</v>
      </c>
      <c r="K219">
        <f t="shared" si="50"/>
        <v>0</v>
      </c>
      <c r="L219">
        <f t="shared" si="51"/>
        <v>0</v>
      </c>
      <c r="M219">
        <f t="shared" si="54"/>
        <v>0</v>
      </c>
      <c r="N219">
        <v>0</v>
      </c>
      <c r="O219"/>
      <c r="P219"/>
      <c r="Q219"/>
      <c r="R219"/>
      <c r="S219">
        <f t="shared" si="52"/>
        <v>0</v>
      </c>
      <c r="T219"/>
      <c r="U219"/>
      <c r="V219"/>
      <c r="W219"/>
      <c r="Z219" s="1">
        <f t="shared" si="53"/>
        <v>0</v>
      </c>
    </row>
    <row r="220" spans="1:26" ht="24.95" customHeight="1" x14ac:dyDescent="0.25">
      <c r="A220"/>
      <c r="B220"/>
      <c r="C220" t="s">
        <v>291</v>
      </c>
      <c r="D220" s="2" t="s">
        <v>292</v>
      </c>
      <c r="E220" s="2"/>
      <c r="F220" t="s">
        <v>125</v>
      </c>
      <c r="G220">
        <v>717.39099999999996</v>
      </c>
      <c r="H220">
        <v>0</v>
      </c>
      <c r="I220">
        <f t="shared" si="48"/>
        <v>0</v>
      </c>
      <c r="J220">
        <f t="shared" si="49"/>
        <v>0</v>
      </c>
      <c r="K220">
        <f t="shared" si="50"/>
        <v>0</v>
      </c>
      <c r="L220">
        <f t="shared" si="51"/>
        <v>0</v>
      </c>
      <c r="M220"/>
      <c r="N220">
        <v>0</v>
      </c>
      <c r="O220"/>
      <c r="P220"/>
      <c r="Q220"/>
      <c r="R220"/>
      <c r="S220">
        <f t="shared" si="52"/>
        <v>0</v>
      </c>
      <c r="T220"/>
      <c r="U220"/>
      <c r="V220"/>
      <c r="W220"/>
      <c r="Z220" s="1">
        <f t="shared" si="53"/>
        <v>0</v>
      </c>
    </row>
    <row r="221" spans="1:26" ht="24.95" customHeight="1" x14ac:dyDescent="0.25">
      <c r="A221"/>
      <c r="B221"/>
      <c r="C221" t="s">
        <v>307</v>
      </c>
      <c r="D221" s="2" t="s">
        <v>1439</v>
      </c>
      <c r="E221" s="2"/>
      <c r="F221" t="s">
        <v>255</v>
      </c>
      <c r="G221">
        <v>0.92233604192733765</v>
      </c>
      <c r="H221">
        <v>0</v>
      </c>
      <c r="I221">
        <f t="shared" si="48"/>
        <v>0</v>
      </c>
      <c r="J221">
        <f t="shared" si="49"/>
        <v>0</v>
      </c>
      <c r="K221">
        <f t="shared" si="50"/>
        <v>0</v>
      </c>
      <c r="L221">
        <f t="shared" si="51"/>
        <v>0</v>
      </c>
      <c r="M221"/>
      <c r="N221">
        <v>0</v>
      </c>
      <c r="O221"/>
      <c r="P221"/>
      <c r="Q221"/>
      <c r="R221"/>
      <c r="S221">
        <f t="shared" si="52"/>
        <v>0</v>
      </c>
      <c r="T221"/>
      <c r="U221"/>
      <c r="V221"/>
      <c r="W221"/>
      <c r="Z221" s="1">
        <f t="shared" si="53"/>
        <v>0</v>
      </c>
    </row>
    <row r="222" spans="1:26" x14ac:dyDescent="0.25">
      <c r="A222"/>
      <c r="B222"/>
      <c r="C222">
        <v>713</v>
      </c>
      <c r="D222" s="2" t="s">
        <v>96</v>
      </c>
      <c r="E222" s="2"/>
      <c r="F222"/>
      <c r="G222"/>
      <c r="H222"/>
      <c r="I222">
        <f>ROUND((SUM(I209:I221))/1,2)</f>
        <v>0</v>
      </c>
      <c r="J222"/>
      <c r="K222"/>
      <c r="L222">
        <f>ROUND((SUM(L209:L221))/1,2)</f>
        <v>0</v>
      </c>
      <c r="M222">
        <f>ROUND((SUM(M209:M221))/1,2)</f>
        <v>0</v>
      </c>
      <c r="N222"/>
      <c r="O222"/>
      <c r="P222"/>
      <c r="Q222"/>
      <c r="R222"/>
      <c r="S222">
        <f>ROUND((SUM(S209:S221))/1,2)</f>
        <v>0.16</v>
      </c>
      <c r="T222"/>
      <c r="U222"/>
      <c r="V222">
        <f>ROUND((SUM(V209:V221))/1,2)</f>
        <v>0</v>
      </c>
      <c r="W222"/>
      <c r="X222"/>
      <c r="Y222"/>
      <c r="Z222"/>
    </row>
    <row r="223" spans="1:26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</row>
    <row r="224" spans="1:26" x14ac:dyDescent="0.25">
      <c r="A224"/>
      <c r="B224"/>
      <c r="C224">
        <v>763</v>
      </c>
      <c r="D224" s="2" t="s">
        <v>97</v>
      </c>
      <c r="E224" s="2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</row>
    <row r="225" spans="1:26" ht="24.95" customHeight="1" x14ac:dyDescent="0.25">
      <c r="A225"/>
      <c r="B225"/>
      <c r="C225" t="s">
        <v>1440</v>
      </c>
      <c r="D225" s="2" t="s">
        <v>1441</v>
      </c>
      <c r="E225" s="2"/>
      <c r="F225" t="s">
        <v>125</v>
      </c>
      <c r="G225">
        <v>468.048</v>
      </c>
      <c r="H225">
        <v>0</v>
      </c>
      <c r="I225">
        <f>ROUND(G225*(H225),2)</f>
        <v>0</v>
      </c>
      <c r="J225">
        <f>ROUND(G225*(N225),2)</f>
        <v>0</v>
      </c>
      <c r="K225">
        <f>ROUND(G225*(O225),2)</f>
        <v>0</v>
      </c>
      <c r="L225">
        <f>ROUND(G225*(H225),2)</f>
        <v>0</v>
      </c>
      <c r="M225"/>
      <c r="N225">
        <v>0</v>
      </c>
      <c r="O225"/>
      <c r="P225"/>
      <c r="Q225"/>
      <c r="R225"/>
      <c r="S225">
        <f>ROUND(G225*(P225),3)</f>
        <v>0</v>
      </c>
      <c r="T225"/>
      <c r="U225"/>
      <c r="V225"/>
      <c r="W225"/>
      <c r="Z225" s="1">
        <f>0.058844*POWER(I225,0.952797)</f>
        <v>0</v>
      </c>
    </row>
    <row r="226" spans="1:26" ht="24.95" customHeight="1" x14ac:dyDescent="0.25">
      <c r="A226"/>
      <c r="B226"/>
      <c r="C226" t="s">
        <v>1442</v>
      </c>
      <c r="D226" s="2" t="s">
        <v>1443</v>
      </c>
      <c r="E226" s="2"/>
      <c r="F226" t="s">
        <v>125</v>
      </c>
      <c r="G226">
        <v>294.39299999999997</v>
      </c>
      <c r="H226">
        <v>0</v>
      </c>
      <c r="I226">
        <f>ROUND(G226*(H226),2)</f>
        <v>0</v>
      </c>
      <c r="J226">
        <f>ROUND(G226*(N226),2)</f>
        <v>0</v>
      </c>
      <c r="K226">
        <f>ROUND(G226*(O226),2)</f>
        <v>0</v>
      </c>
      <c r="L226">
        <f>ROUND(G226*(H226),2)</f>
        <v>0</v>
      </c>
      <c r="M226"/>
      <c r="N226">
        <v>0</v>
      </c>
      <c r="O226"/>
      <c r="P226"/>
      <c r="Q226"/>
      <c r="R226"/>
      <c r="S226">
        <f>ROUND(G226*(P226),3)</f>
        <v>0</v>
      </c>
      <c r="T226"/>
      <c r="U226"/>
      <c r="V226"/>
      <c r="W226"/>
      <c r="Z226" s="1">
        <f>0.058844*POWER(I226,0.952797)</f>
        <v>0</v>
      </c>
    </row>
    <row r="227" spans="1:26" ht="24.95" customHeight="1" x14ac:dyDescent="0.25">
      <c r="A227"/>
      <c r="B227"/>
      <c r="C227" t="s">
        <v>315</v>
      </c>
      <c r="D227" s="2" t="s">
        <v>316</v>
      </c>
      <c r="E227" s="2"/>
      <c r="F227" t="s">
        <v>255</v>
      </c>
      <c r="G227">
        <v>2.7670081257820129</v>
      </c>
      <c r="H227">
        <v>0</v>
      </c>
      <c r="I227">
        <f>ROUND(G227*(H227),2)</f>
        <v>0</v>
      </c>
      <c r="J227">
        <f>ROUND(G227*(N227),2)</f>
        <v>0</v>
      </c>
      <c r="K227">
        <f>ROUND(G227*(O227),2)</f>
        <v>0</v>
      </c>
      <c r="L227">
        <f>ROUND(G227*(H227),2)</f>
        <v>0</v>
      </c>
      <c r="M227"/>
      <c r="N227">
        <v>0</v>
      </c>
      <c r="O227"/>
      <c r="P227"/>
      <c r="Q227"/>
      <c r="R227"/>
      <c r="S227">
        <f>ROUND(G227*(P227),3)</f>
        <v>0</v>
      </c>
      <c r="T227"/>
      <c r="U227"/>
      <c r="V227"/>
      <c r="W227"/>
      <c r="Z227" s="1">
        <f>0.058844*POWER(I227,0.952797)</f>
        <v>0</v>
      </c>
    </row>
    <row r="228" spans="1:26" x14ac:dyDescent="0.25">
      <c r="A228"/>
      <c r="B228"/>
      <c r="C228">
        <v>763</v>
      </c>
      <c r="D228" s="2" t="s">
        <v>97</v>
      </c>
      <c r="E228" s="2"/>
      <c r="F228"/>
      <c r="G228"/>
      <c r="H228"/>
      <c r="I228">
        <f>ROUND((SUM(I224:I227))/1,2)</f>
        <v>0</v>
      </c>
      <c r="J228"/>
      <c r="K228"/>
      <c r="L228">
        <f>ROUND((SUM(L224:L227))/1,2)</f>
        <v>0</v>
      </c>
      <c r="M228">
        <f>ROUND((SUM(M224:M227))/1,2)</f>
        <v>0</v>
      </c>
      <c r="N228"/>
      <c r="O228"/>
      <c r="P228"/>
      <c r="Q228"/>
      <c r="R228"/>
      <c r="S228">
        <f>ROUND((SUM(S224:S227))/1,2)</f>
        <v>0</v>
      </c>
      <c r="T228"/>
      <c r="U228"/>
      <c r="V228">
        <f>ROUND((SUM(V224:V227))/1,2)</f>
        <v>0</v>
      </c>
      <c r="W228"/>
      <c r="X228"/>
      <c r="Y228"/>
      <c r="Z228"/>
    </row>
    <row r="229" spans="1:26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</row>
    <row r="230" spans="1:26" x14ac:dyDescent="0.25">
      <c r="A230"/>
      <c r="B230"/>
      <c r="C230">
        <v>764</v>
      </c>
      <c r="D230" s="2" t="s">
        <v>98</v>
      </c>
      <c r="E230" s="2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:26" ht="24.95" customHeight="1" x14ac:dyDescent="0.25">
      <c r="A231"/>
      <c r="B231"/>
      <c r="C231" t="s">
        <v>1444</v>
      </c>
      <c r="D231" s="2" t="s">
        <v>1445</v>
      </c>
      <c r="E231" s="2"/>
      <c r="F231" t="s">
        <v>218</v>
      </c>
      <c r="G231">
        <v>6</v>
      </c>
      <c r="H231">
        <v>0</v>
      </c>
      <c r="I231">
        <f t="shared" ref="I231:I241" si="55">ROUND(G231*(H231),2)</f>
        <v>0</v>
      </c>
      <c r="J231">
        <f t="shared" ref="J231:J241" si="56">ROUND(G231*(N231),2)</f>
        <v>0</v>
      </c>
      <c r="K231">
        <f t="shared" ref="K231:K241" si="57">ROUND(G231*(O231),2)</f>
        <v>0</v>
      </c>
      <c r="L231">
        <f t="shared" ref="L231:L241" si="58">ROUND(G231*(H231),2)</f>
        <v>0</v>
      </c>
      <c r="M231"/>
      <c r="N231">
        <v>0</v>
      </c>
      <c r="O231"/>
      <c r="P231"/>
      <c r="Q231"/>
      <c r="R231"/>
      <c r="S231">
        <f t="shared" ref="S231:S241" si="59">ROUND(G231*(P231),3)</f>
        <v>0</v>
      </c>
      <c r="T231"/>
      <c r="U231"/>
      <c r="V231"/>
      <c r="W231"/>
      <c r="Z231" s="1">
        <f t="shared" ref="Z231:Z241" si="60">0.058844*POWER(I231,0.952797)</f>
        <v>0</v>
      </c>
    </row>
    <row r="232" spans="1:26" ht="24.95" customHeight="1" x14ac:dyDescent="0.25">
      <c r="A232"/>
      <c r="B232"/>
      <c r="C232" t="s">
        <v>1446</v>
      </c>
      <c r="D232" s="2" t="s">
        <v>1447</v>
      </c>
      <c r="E232" s="2"/>
      <c r="F232" t="s">
        <v>125</v>
      </c>
      <c r="G232">
        <v>753.26099999999997</v>
      </c>
      <c r="H232">
        <v>0</v>
      </c>
      <c r="I232">
        <f t="shared" si="55"/>
        <v>0</v>
      </c>
      <c r="J232">
        <f t="shared" si="56"/>
        <v>0</v>
      </c>
      <c r="K232">
        <f t="shared" si="57"/>
        <v>0</v>
      </c>
      <c r="L232">
        <f t="shared" si="58"/>
        <v>0</v>
      </c>
      <c r="M232"/>
      <c r="N232">
        <v>0</v>
      </c>
      <c r="O232"/>
      <c r="P232"/>
      <c r="Q232"/>
      <c r="R232"/>
      <c r="S232">
        <f t="shared" si="59"/>
        <v>0</v>
      </c>
      <c r="T232"/>
      <c r="U232"/>
      <c r="V232"/>
      <c r="W232"/>
      <c r="Z232" s="1">
        <f t="shared" si="60"/>
        <v>0</v>
      </c>
    </row>
    <row r="233" spans="1:26" ht="24.95" customHeight="1" x14ac:dyDescent="0.25">
      <c r="A233"/>
      <c r="B233"/>
      <c r="C233" t="s">
        <v>317</v>
      </c>
      <c r="D233" s="2" t="s">
        <v>1448</v>
      </c>
      <c r="E233" s="2"/>
      <c r="F233" t="s">
        <v>215</v>
      </c>
      <c r="G233">
        <v>5.5</v>
      </c>
      <c r="H233">
        <v>0</v>
      </c>
      <c r="I233">
        <f t="shared" si="55"/>
        <v>0</v>
      </c>
      <c r="J233">
        <f t="shared" si="56"/>
        <v>0</v>
      </c>
      <c r="K233">
        <f t="shared" si="57"/>
        <v>0</v>
      </c>
      <c r="L233">
        <f t="shared" si="58"/>
        <v>0</v>
      </c>
      <c r="M233"/>
      <c r="N233">
        <v>0</v>
      </c>
      <c r="O233"/>
      <c r="P233"/>
      <c r="Q233"/>
      <c r="R233"/>
      <c r="S233">
        <f t="shared" si="59"/>
        <v>0</v>
      </c>
      <c r="T233"/>
      <c r="U233"/>
      <c r="V233"/>
      <c r="W233"/>
      <c r="Z233" s="1">
        <f t="shared" si="60"/>
        <v>0</v>
      </c>
    </row>
    <row r="234" spans="1:26" ht="24.95" customHeight="1" x14ac:dyDescent="0.25">
      <c r="A234"/>
      <c r="B234"/>
      <c r="C234" t="s">
        <v>321</v>
      </c>
      <c r="D234" s="2" t="s">
        <v>1449</v>
      </c>
      <c r="E234" s="2"/>
      <c r="F234" t="s">
        <v>215</v>
      </c>
      <c r="G234">
        <v>113</v>
      </c>
      <c r="H234">
        <v>0</v>
      </c>
      <c r="I234">
        <f t="shared" si="55"/>
        <v>0</v>
      </c>
      <c r="J234">
        <f t="shared" si="56"/>
        <v>0</v>
      </c>
      <c r="K234">
        <f t="shared" si="57"/>
        <v>0</v>
      </c>
      <c r="L234">
        <f t="shared" si="58"/>
        <v>0</v>
      </c>
      <c r="M234"/>
      <c r="N234">
        <v>0</v>
      </c>
      <c r="O234"/>
      <c r="P234"/>
      <c r="Q234"/>
      <c r="R234"/>
      <c r="S234">
        <f t="shared" si="59"/>
        <v>0</v>
      </c>
      <c r="T234"/>
      <c r="U234"/>
      <c r="V234"/>
      <c r="W234"/>
      <c r="Z234" s="1">
        <f t="shared" si="60"/>
        <v>0</v>
      </c>
    </row>
    <row r="235" spans="1:26" ht="24.95" customHeight="1" x14ac:dyDescent="0.25">
      <c r="A235"/>
      <c r="B235"/>
      <c r="C235" t="s">
        <v>323</v>
      </c>
      <c r="D235" s="2" t="s">
        <v>324</v>
      </c>
      <c r="E235" s="2"/>
      <c r="F235" t="s">
        <v>215</v>
      </c>
      <c r="G235">
        <v>113</v>
      </c>
      <c r="H235">
        <v>0</v>
      </c>
      <c r="I235">
        <f t="shared" si="55"/>
        <v>0</v>
      </c>
      <c r="J235">
        <f t="shared" si="56"/>
        <v>0</v>
      </c>
      <c r="K235">
        <f t="shared" si="57"/>
        <v>0</v>
      </c>
      <c r="L235">
        <f t="shared" si="58"/>
        <v>0</v>
      </c>
      <c r="M235"/>
      <c r="N235">
        <v>0</v>
      </c>
      <c r="O235"/>
      <c r="P235"/>
      <c r="Q235"/>
      <c r="R235"/>
      <c r="S235">
        <f t="shared" si="59"/>
        <v>0</v>
      </c>
      <c r="T235"/>
      <c r="U235"/>
      <c r="V235"/>
      <c r="W235"/>
      <c r="Z235" s="1">
        <f t="shared" si="60"/>
        <v>0</v>
      </c>
    </row>
    <row r="236" spans="1:26" ht="24.95" customHeight="1" x14ac:dyDescent="0.25">
      <c r="A236"/>
      <c r="B236"/>
      <c r="C236" t="s">
        <v>325</v>
      </c>
      <c r="D236" s="2" t="s">
        <v>1450</v>
      </c>
      <c r="E236" s="2"/>
      <c r="F236" t="s">
        <v>215</v>
      </c>
      <c r="G236">
        <v>5.5</v>
      </c>
      <c r="H236">
        <v>0</v>
      </c>
      <c r="I236">
        <f t="shared" si="55"/>
        <v>0</v>
      </c>
      <c r="J236">
        <f t="shared" si="56"/>
        <v>0</v>
      </c>
      <c r="K236">
        <f t="shared" si="57"/>
        <v>0</v>
      </c>
      <c r="L236">
        <f t="shared" si="58"/>
        <v>0</v>
      </c>
      <c r="M236"/>
      <c r="N236">
        <v>0</v>
      </c>
      <c r="O236"/>
      <c r="P236"/>
      <c r="Q236"/>
      <c r="R236"/>
      <c r="S236">
        <f t="shared" si="59"/>
        <v>0</v>
      </c>
      <c r="T236"/>
      <c r="U236"/>
      <c r="V236"/>
      <c r="W236"/>
      <c r="Z236" s="1">
        <f t="shared" si="60"/>
        <v>0</v>
      </c>
    </row>
    <row r="237" spans="1:26" ht="24.95" customHeight="1" x14ac:dyDescent="0.25">
      <c r="A237"/>
      <c r="B237"/>
      <c r="C237" t="s">
        <v>327</v>
      </c>
      <c r="D237" s="2" t="s">
        <v>328</v>
      </c>
      <c r="E237" s="2"/>
      <c r="F237" t="s">
        <v>215</v>
      </c>
      <c r="G237">
        <v>5.5</v>
      </c>
      <c r="H237">
        <v>0</v>
      </c>
      <c r="I237">
        <f t="shared" si="55"/>
        <v>0</v>
      </c>
      <c r="J237">
        <f t="shared" si="56"/>
        <v>0</v>
      </c>
      <c r="K237">
        <f t="shared" si="57"/>
        <v>0</v>
      </c>
      <c r="L237">
        <f t="shared" si="58"/>
        <v>0</v>
      </c>
      <c r="M237"/>
      <c r="N237">
        <v>0</v>
      </c>
      <c r="O237"/>
      <c r="P237"/>
      <c r="Q237"/>
      <c r="R237"/>
      <c r="S237">
        <f t="shared" si="59"/>
        <v>0</v>
      </c>
      <c r="T237"/>
      <c r="U237"/>
      <c r="V237"/>
      <c r="W237"/>
      <c r="Z237" s="1">
        <f t="shared" si="60"/>
        <v>0</v>
      </c>
    </row>
    <row r="238" spans="1:26" ht="24.95" customHeight="1" x14ac:dyDescent="0.25">
      <c r="A238"/>
      <c r="B238"/>
      <c r="C238" t="s">
        <v>1451</v>
      </c>
      <c r="D238" s="2" t="s">
        <v>1452</v>
      </c>
      <c r="E238" s="2"/>
      <c r="F238" t="s">
        <v>218</v>
      </c>
      <c r="G238">
        <v>6</v>
      </c>
      <c r="H238">
        <v>0</v>
      </c>
      <c r="I238">
        <f t="shared" si="55"/>
        <v>0</v>
      </c>
      <c r="J238">
        <f t="shared" si="56"/>
        <v>0</v>
      </c>
      <c r="K238">
        <f t="shared" si="57"/>
        <v>0</v>
      </c>
      <c r="L238">
        <f t="shared" si="58"/>
        <v>0</v>
      </c>
      <c r="M238"/>
      <c r="N238">
        <v>0</v>
      </c>
      <c r="O238"/>
      <c r="P238"/>
      <c r="Q238"/>
      <c r="R238"/>
      <c r="S238">
        <f t="shared" si="59"/>
        <v>0</v>
      </c>
      <c r="T238"/>
      <c r="U238"/>
      <c r="V238"/>
      <c r="W238"/>
      <c r="Z238" s="1">
        <f t="shared" si="60"/>
        <v>0</v>
      </c>
    </row>
    <row r="239" spans="1:26" ht="24.95" customHeight="1" x14ac:dyDescent="0.25">
      <c r="A239"/>
      <c r="B239"/>
      <c r="C239" t="s">
        <v>1453</v>
      </c>
      <c r="D239" s="2" t="s">
        <v>1454</v>
      </c>
      <c r="E239" s="2"/>
      <c r="F239" t="s">
        <v>218</v>
      </c>
      <c r="G239">
        <v>6</v>
      </c>
      <c r="H239">
        <v>0</v>
      </c>
      <c r="I239">
        <f t="shared" si="55"/>
        <v>0</v>
      </c>
      <c r="J239">
        <f t="shared" si="56"/>
        <v>0</v>
      </c>
      <c r="K239">
        <f t="shared" si="57"/>
        <v>0</v>
      </c>
      <c r="L239">
        <f t="shared" si="58"/>
        <v>0</v>
      </c>
      <c r="M239">
        <f>ROUND(G239*(H239),2)</f>
        <v>0</v>
      </c>
      <c r="N239">
        <v>0</v>
      </c>
      <c r="O239"/>
      <c r="P239"/>
      <c r="Q239"/>
      <c r="R239"/>
      <c r="S239">
        <f t="shared" si="59"/>
        <v>0</v>
      </c>
      <c r="T239"/>
      <c r="U239"/>
      <c r="V239"/>
      <c r="W239"/>
      <c r="Z239" s="1">
        <f t="shared" si="60"/>
        <v>0</v>
      </c>
    </row>
    <row r="240" spans="1:26" ht="24.95" customHeight="1" x14ac:dyDescent="0.25">
      <c r="A240"/>
      <c r="B240"/>
      <c r="C240" t="s">
        <v>329</v>
      </c>
      <c r="D240" s="2" t="s">
        <v>330</v>
      </c>
      <c r="E240" s="2"/>
      <c r="F240" t="s">
        <v>215</v>
      </c>
      <c r="G240">
        <v>54</v>
      </c>
      <c r="H240">
        <v>0</v>
      </c>
      <c r="I240">
        <f t="shared" si="55"/>
        <v>0</v>
      </c>
      <c r="J240">
        <f t="shared" si="56"/>
        <v>0</v>
      </c>
      <c r="K240">
        <f t="shared" si="57"/>
        <v>0</v>
      </c>
      <c r="L240">
        <f t="shared" si="58"/>
        <v>0</v>
      </c>
      <c r="M240"/>
      <c r="N240">
        <v>0</v>
      </c>
      <c r="O240"/>
      <c r="P240"/>
      <c r="Q240"/>
      <c r="R240"/>
      <c r="S240">
        <f t="shared" si="59"/>
        <v>0</v>
      </c>
      <c r="T240"/>
      <c r="U240"/>
      <c r="V240"/>
      <c r="W240"/>
      <c r="Z240" s="1">
        <f t="shared" si="60"/>
        <v>0</v>
      </c>
    </row>
    <row r="241" spans="1:26" ht="24.95" customHeight="1" x14ac:dyDescent="0.25">
      <c r="A241"/>
      <c r="B241"/>
      <c r="C241" t="s">
        <v>331</v>
      </c>
      <c r="D241" s="2" t="s">
        <v>332</v>
      </c>
      <c r="E241" s="2"/>
      <c r="F241" t="s">
        <v>255</v>
      </c>
      <c r="G241">
        <v>1.1682923197746276</v>
      </c>
      <c r="H241">
        <v>0</v>
      </c>
      <c r="I241">
        <f t="shared" si="55"/>
        <v>0</v>
      </c>
      <c r="J241">
        <f t="shared" si="56"/>
        <v>0</v>
      </c>
      <c r="K241">
        <f t="shared" si="57"/>
        <v>0</v>
      </c>
      <c r="L241">
        <f t="shared" si="58"/>
        <v>0</v>
      </c>
      <c r="M241"/>
      <c r="N241">
        <v>0</v>
      </c>
      <c r="O241"/>
      <c r="P241"/>
      <c r="Q241"/>
      <c r="R241"/>
      <c r="S241">
        <f t="shared" si="59"/>
        <v>0</v>
      </c>
      <c r="T241"/>
      <c r="U241"/>
      <c r="V241"/>
      <c r="W241"/>
      <c r="Z241" s="1">
        <f t="shared" si="60"/>
        <v>0</v>
      </c>
    </row>
    <row r="242" spans="1:26" x14ac:dyDescent="0.25">
      <c r="A242"/>
      <c r="B242"/>
      <c r="C242">
        <v>764</v>
      </c>
      <c r="D242" s="2" t="s">
        <v>98</v>
      </c>
      <c r="E242" s="2"/>
      <c r="F242"/>
      <c r="G242"/>
      <c r="H242"/>
      <c r="I242">
        <f>ROUND((SUM(I230:I241))/1,2)</f>
        <v>0</v>
      </c>
      <c r="J242"/>
      <c r="K242"/>
      <c r="L242">
        <f>ROUND((SUM(L230:L241))/1,2)</f>
        <v>0</v>
      </c>
      <c r="M242">
        <f>ROUND((SUM(M230:M241))/1,2)</f>
        <v>0</v>
      </c>
      <c r="N242"/>
      <c r="O242"/>
      <c r="P242"/>
      <c r="Q242"/>
      <c r="R242"/>
      <c r="S242">
        <f>ROUND((SUM(S230:S241))/1,2)</f>
        <v>0</v>
      </c>
      <c r="T242"/>
      <c r="U242"/>
      <c r="V242">
        <f>ROUND((SUM(V230:V241))/1,2)</f>
        <v>0</v>
      </c>
      <c r="W242"/>
      <c r="X242"/>
      <c r="Y242"/>
      <c r="Z242"/>
    </row>
    <row r="243" spans="1:26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</row>
    <row r="244" spans="1:26" x14ac:dyDescent="0.25">
      <c r="A244"/>
      <c r="B244"/>
      <c r="C244">
        <v>766</v>
      </c>
      <c r="D244" s="2" t="s">
        <v>99</v>
      </c>
      <c r="E244" s="2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</row>
    <row r="245" spans="1:26" ht="24.95" customHeight="1" x14ac:dyDescent="0.25">
      <c r="A245"/>
      <c r="B245"/>
      <c r="C245" t="s">
        <v>333</v>
      </c>
      <c r="D245" s="2" t="s">
        <v>1455</v>
      </c>
      <c r="E245" s="2"/>
      <c r="F245" t="s">
        <v>215</v>
      </c>
      <c r="G245">
        <v>212.11</v>
      </c>
      <c r="H245">
        <v>0</v>
      </c>
      <c r="I245">
        <f>ROUND(G245*(H245),2)</f>
        <v>0</v>
      </c>
      <c r="J245">
        <f>ROUND(G245*(N245),2)</f>
        <v>0</v>
      </c>
      <c r="K245">
        <f>ROUND(G245*(O245),2)</f>
        <v>0</v>
      </c>
      <c r="L245">
        <f>ROUND(G245*(H245),2)</f>
        <v>0</v>
      </c>
      <c r="M245"/>
      <c r="N245">
        <v>0</v>
      </c>
      <c r="O245"/>
      <c r="P245"/>
      <c r="Q245"/>
      <c r="R245"/>
      <c r="S245">
        <f>ROUND(G245*(P245),3)</f>
        <v>0</v>
      </c>
      <c r="T245"/>
      <c r="U245"/>
      <c r="V245"/>
      <c r="W245"/>
      <c r="Z245" s="1">
        <f>0.058844*POWER(I245,0.952797)</f>
        <v>0</v>
      </c>
    </row>
    <row r="246" spans="1:26" ht="24.95" customHeight="1" x14ac:dyDescent="0.25">
      <c r="A246"/>
      <c r="B246"/>
      <c r="C246" t="s">
        <v>343</v>
      </c>
      <c r="D246" s="2" t="s">
        <v>1456</v>
      </c>
      <c r="E246" s="2"/>
      <c r="F246" t="s">
        <v>125</v>
      </c>
      <c r="G246">
        <v>15</v>
      </c>
      <c r="H246">
        <v>0</v>
      </c>
      <c r="I246">
        <f>ROUND(G246*(H246),2)</f>
        <v>0</v>
      </c>
      <c r="J246">
        <f>ROUND(G246*(N246),2)</f>
        <v>0</v>
      </c>
      <c r="K246">
        <f>ROUND(G246*(O246),2)</f>
        <v>0</v>
      </c>
      <c r="L246">
        <f>ROUND(G246*(H246),2)</f>
        <v>0</v>
      </c>
      <c r="M246"/>
      <c r="N246">
        <v>0</v>
      </c>
      <c r="O246"/>
      <c r="P246"/>
      <c r="Q246"/>
      <c r="R246"/>
      <c r="S246">
        <f>ROUND(G246*(P246),3)</f>
        <v>0</v>
      </c>
      <c r="T246"/>
      <c r="U246"/>
      <c r="V246"/>
      <c r="W246"/>
      <c r="Z246" s="1">
        <f>0.058844*POWER(I246,0.952797)</f>
        <v>0</v>
      </c>
    </row>
    <row r="247" spans="1:26" ht="24.95" customHeight="1" x14ac:dyDescent="0.25">
      <c r="A247"/>
      <c r="B247"/>
      <c r="C247" t="s">
        <v>335</v>
      </c>
      <c r="D247" s="2" t="s">
        <v>336</v>
      </c>
      <c r="E247" s="2"/>
      <c r="F247" t="s">
        <v>218</v>
      </c>
      <c r="G247">
        <v>24</v>
      </c>
      <c r="H247">
        <v>0</v>
      </c>
      <c r="I247">
        <f>ROUND(G247*(H247),2)</f>
        <v>0</v>
      </c>
      <c r="J247">
        <f>ROUND(G247*(N247),2)</f>
        <v>0</v>
      </c>
      <c r="K247">
        <f>ROUND(G247*(O247),2)</f>
        <v>0</v>
      </c>
      <c r="L247">
        <f>ROUND(G247*(H247),2)</f>
        <v>0</v>
      </c>
      <c r="M247"/>
      <c r="N247">
        <v>0</v>
      </c>
      <c r="O247"/>
      <c r="P247"/>
      <c r="Q247"/>
      <c r="R247"/>
      <c r="S247">
        <f>ROUND(G247*(P247),3)</f>
        <v>0</v>
      </c>
      <c r="T247"/>
      <c r="U247"/>
      <c r="V247"/>
      <c r="W247"/>
      <c r="Z247" s="1">
        <f>0.058844*POWER(I247,0.952797)</f>
        <v>0</v>
      </c>
    </row>
    <row r="248" spans="1:26" ht="24.95" customHeight="1" x14ac:dyDescent="0.25">
      <c r="A248"/>
      <c r="B248"/>
      <c r="C248" t="s">
        <v>1457</v>
      </c>
      <c r="D248" s="2" t="s">
        <v>1458</v>
      </c>
      <c r="E248" s="2"/>
      <c r="F248" t="s">
        <v>125</v>
      </c>
      <c r="G248">
        <v>19.8</v>
      </c>
      <c r="H248">
        <v>0</v>
      </c>
      <c r="I248">
        <f>ROUND(G248*(H248),2)</f>
        <v>0</v>
      </c>
      <c r="J248">
        <f>ROUND(G248*(N248),2)</f>
        <v>0</v>
      </c>
      <c r="K248">
        <f>ROUND(G248*(O248),2)</f>
        <v>0</v>
      </c>
      <c r="L248">
        <f>ROUND(G248*(H248),2)</f>
        <v>0</v>
      </c>
      <c r="M248"/>
      <c r="N248">
        <v>0</v>
      </c>
      <c r="O248"/>
      <c r="P248"/>
      <c r="Q248"/>
      <c r="R248"/>
      <c r="S248">
        <f>ROUND(G248*(P248),3)</f>
        <v>0</v>
      </c>
      <c r="T248"/>
      <c r="U248"/>
      <c r="V248"/>
      <c r="W248"/>
      <c r="Z248" s="1">
        <f>0.058844*POWER(I248,0.952797)</f>
        <v>0</v>
      </c>
    </row>
    <row r="249" spans="1:26" ht="24.95" customHeight="1" x14ac:dyDescent="0.25">
      <c r="A249"/>
      <c r="B249"/>
      <c r="C249" t="s">
        <v>1459</v>
      </c>
      <c r="D249" s="2" t="s">
        <v>1460</v>
      </c>
      <c r="E249" s="2"/>
      <c r="F249" t="s">
        <v>255</v>
      </c>
      <c r="G249">
        <v>0.36893441677093503</v>
      </c>
      <c r="H249">
        <v>0</v>
      </c>
      <c r="I249">
        <f>ROUND(G249*(H249),2)</f>
        <v>0</v>
      </c>
      <c r="J249">
        <f>ROUND(G249*(N249),2)</f>
        <v>0</v>
      </c>
      <c r="K249">
        <f>ROUND(G249*(O249),2)</f>
        <v>0</v>
      </c>
      <c r="L249">
        <f>ROUND(G249*(H249),2)</f>
        <v>0</v>
      </c>
      <c r="M249"/>
      <c r="N249">
        <v>0</v>
      </c>
      <c r="O249"/>
      <c r="P249"/>
      <c r="Q249"/>
      <c r="R249"/>
      <c r="S249">
        <f>ROUND(G249*(P249),3)</f>
        <v>0</v>
      </c>
      <c r="T249"/>
      <c r="U249"/>
      <c r="V249"/>
      <c r="W249"/>
      <c r="Z249" s="1">
        <f>0.058844*POWER(I249,0.952797)</f>
        <v>0</v>
      </c>
    </row>
    <row r="250" spans="1:26" x14ac:dyDescent="0.25">
      <c r="A250"/>
      <c r="B250"/>
      <c r="C250">
        <v>766</v>
      </c>
      <c r="D250" s="2" t="s">
        <v>99</v>
      </c>
      <c r="E250" s="2"/>
      <c r="F250"/>
      <c r="G250"/>
      <c r="H250"/>
      <c r="I250">
        <f>ROUND((SUM(I244:I249))/1,2)</f>
        <v>0</v>
      </c>
      <c r="J250"/>
      <c r="K250"/>
      <c r="L250">
        <f>ROUND((SUM(L244:L249))/1,2)</f>
        <v>0</v>
      </c>
      <c r="M250">
        <f>ROUND((SUM(M244:M249))/1,2)</f>
        <v>0</v>
      </c>
      <c r="N250"/>
      <c r="O250"/>
      <c r="P250"/>
      <c r="Q250"/>
      <c r="R250"/>
      <c r="S250">
        <f>ROUND((SUM(S244:S249))/1,2)</f>
        <v>0</v>
      </c>
      <c r="T250"/>
      <c r="U250"/>
      <c r="V250">
        <f>ROUND((SUM(V244:V249))/1,2)</f>
        <v>0</v>
      </c>
      <c r="W250"/>
      <c r="X250"/>
      <c r="Y250"/>
      <c r="Z250"/>
    </row>
    <row r="251" spans="1:26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1:26" x14ac:dyDescent="0.25">
      <c r="A252"/>
      <c r="B252"/>
      <c r="C252">
        <v>767</v>
      </c>
      <c r="D252" s="2" t="s">
        <v>100</v>
      </c>
      <c r="E252" s="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</row>
    <row r="253" spans="1:26" ht="24.95" customHeight="1" x14ac:dyDescent="0.25">
      <c r="A253"/>
      <c r="B253"/>
      <c r="C253" t="s">
        <v>1461</v>
      </c>
      <c r="D253" s="2" t="s">
        <v>353</v>
      </c>
      <c r="E253" s="2"/>
      <c r="F253" t="s">
        <v>215</v>
      </c>
      <c r="G253">
        <v>15.5</v>
      </c>
      <c r="H253">
        <v>0</v>
      </c>
      <c r="I253">
        <f t="shared" ref="I253:I258" si="61">ROUND(G253*(H253),2)</f>
        <v>0</v>
      </c>
      <c r="J253">
        <f t="shared" ref="J253:J258" si="62">ROUND(G253*(N253),2)</f>
        <v>0</v>
      </c>
      <c r="K253">
        <f t="shared" ref="K253:K258" si="63">ROUND(G253*(O253),2)</f>
        <v>0</v>
      </c>
      <c r="L253">
        <f t="shared" ref="L253:L258" si="64">ROUND(G253*(H253),2)</f>
        <v>0</v>
      </c>
      <c r="M253"/>
      <c r="N253">
        <v>0</v>
      </c>
      <c r="O253"/>
      <c r="P253"/>
      <c r="Q253"/>
      <c r="R253"/>
      <c r="S253">
        <f t="shared" ref="S253:S258" si="65">ROUND(G253*(P253),3)</f>
        <v>0</v>
      </c>
      <c r="T253"/>
      <c r="U253"/>
      <c r="V253"/>
      <c r="W253"/>
      <c r="Z253" s="1">
        <f t="shared" ref="Z253:Z258" si="66">0.058844*POWER(I253,0.952797)</f>
        <v>0</v>
      </c>
    </row>
    <row r="254" spans="1:26" ht="24.95" customHeight="1" x14ac:dyDescent="0.25">
      <c r="A254"/>
      <c r="B254"/>
      <c r="C254" t="s">
        <v>1462</v>
      </c>
      <c r="D254" s="2" t="s">
        <v>1463</v>
      </c>
      <c r="E254" s="2"/>
      <c r="F254" t="s">
        <v>218</v>
      </c>
      <c r="G254">
        <v>1</v>
      </c>
      <c r="H254">
        <v>0</v>
      </c>
      <c r="I254">
        <f t="shared" si="61"/>
        <v>0</v>
      </c>
      <c r="J254">
        <f t="shared" si="62"/>
        <v>0</v>
      </c>
      <c r="K254">
        <f t="shared" si="63"/>
        <v>0</v>
      </c>
      <c r="L254">
        <f t="shared" si="64"/>
        <v>0</v>
      </c>
      <c r="M254"/>
      <c r="N254">
        <v>0</v>
      </c>
      <c r="O254"/>
      <c r="P254"/>
      <c r="Q254"/>
      <c r="R254"/>
      <c r="S254">
        <f t="shared" si="65"/>
        <v>0</v>
      </c>
      <c r="T254"/>
      <c r="U254"/>
      <c r="V254"/>
      <c r="W254"/>
      <c r="Z254" s="1">
        <f t="shared" si="66"/>
        <v>0</v>
      </c>
    </row>
    <row r="255" spans="1:26" ht="24.95" customHeight="1" x14ac:dyDescent="0.25">
      <c r="A255"/>
      <c r="B255"/>
      <c r="C255" t="s">
        <v>1464</v>
      </c>
      <c r="D255" s="2" t="s">
        <v>1465</v>
      </c>
      <c r="E255" s="2"/>
      <c r="F255" t="s">
        <v>349</v>
      </c>
      <c r="G255">
        <v>2321</v>
      </c>
      <c r="H255">
        <v>0</v>
      </c>
      <c r="I255">
        <f t="shared" si="61"/>
        <v>0</v>
      </c>
      <c r="J255">
        <f t="shared" si="62"/>
        <v>0</v>
      </c>
      <c r="K255">
        <f t="shared" si="63"/>
        <v>0</v>
      </c>
      <c r="L255">
        <f t="shared" si="64"/>
        <v>0</v>
      </c>
      <c r="M255"/>
      <c r="N255">
        <v>0</v>
      </c>
      <c r="O255"/>
      <c r="P255"/>
      <c r="Q255"/>
      <c r="R255"/>
      <c r="S255">
        <f t="shared" si="65"/>
        <v>0</v>
      </c>
      <c r="T255"/>
      <c r="U255"/>
      <c r="V255"/>
      <c r="W255"/>
      <c r="Z255" s="1">
        <f t="shared" si="66"/>
        <v>0</v>
      </c>
    </row>
    <row r="256" spans="1:26" ht="24.95" customHeight="1" x14ac:dyDescent="0.25">
      <c r="A256"/>
      <c r="B256"/>
      <c r="C256" t="s">
        <v>1466</v>
      </c>
      <c r="D256" s="2" t="s">
        <v>1467</v>
      </c>
      <c r="E256" s="2"/>
      <c r="F256" t="s">
        <v>125</v>
      </c>
      <c r="G256">
        <v>144</v>
      </c>
      <c r="H256">
        <v>0</v>
      </c>
      <c r="I256">
        <f t="shared" si="61"/>
        <v>0</v>
      </c>
      <c r="J256">
        <f t="shared" si="62"/>
        <v>0</v>
      </c>
      <c r="K256">
        <f t="shared" si="63"/>
        <v>0</v>
      </c>
      <c r="L256">
        <f t="shared" si="64"/>
        <v>0</v>
      </c>
      <c r="M256"/>
      <c r="N256">
        <v>0</v>
      </c>
      <c r="O256"/>
      <c r="P256"/>
      <c r="Q256"/>
      <c r="R256"/>
      <c r="S256">
        <f t="shared" si="65"/>
        <v>0</v>
      </c>
      <c r="T256"/>
      <c r="U256"/>
      <c r="V256"/>
      <c r="W256"/>
      <c r="Z256" s="1">
        <f t="shared" si="66"/>
        <v>0</v>
      </c>
    </row>
    <row r="257" spans="1:26" ht="24.95" customHeight="1" x14ac:dyDescent="0.25">
      <c r="A257"/>
      <c r="B257"/>
      <c r="C257" t="s">
        <v>350</v>
      </c>
      <c r="D257" s="2" t="s">
        <v>351</v>
      </c>
      <c r="E257" s="2"/>
      <c r="F257" t="s">
        <v>349</v>
      </c>
      <c r="G257">
        <v>2321</v>
      </c>
      <c r="H257">
        <v>0</v>
      </c>
      <c r="I257">
        <f t="shared" si="61"/>
        <v>0</v>
      </c>
      <c r="J257">
        <f t="shared" si="62"/>
        <v>0</v>
      </c>
      <c r="K257">
        <f t="shared" si="63"/>
        <v>0</v>
      </c>
      <c r="L257">
        <f t="shared" si="64"/>
        <v>0</v>
      </c>
      <c r="M257"/>
      <c r="N257">
        <v>0</v>
      </c>
      <c r="O257"/>
      <c r="P257">
        <v>6.0000000000000002E-5</v>
      </c>
      <c r="Q257"/>
      <c r="R257">
        <v>6.0000000000000002E-5</v>
      </c>
      <c r="S257">
        <f t="shared" si="65"/>
        <v>0.13900000000000001</v>
      </c>
      <c r="T257"/>
      <c r="U257"/>
      <c r="V257"/>
      <c r="W257"/>
      <c r="Z257" s="1">
        <f t="shared" si="66"/>
        <v>0</v>
      </c>
    </row>
    <row r="258" spans="1:26" ht="24.95" customHeight="1" x14ac:dyDescent="0.25">
      <c r="A258"/>
      <c r="B258"/>
      <c r="C258" t="s">
        <v>360</v>
      </c>
      <c r="D258" s="2" t="s">
        <v>361</v>
      </c>
      <c r="E258" s="2"/>
      <c r="F258" t="s">
        <v>255</v>
      </c>
      <c r="G258">
        <v>0.67637976408004763</v>
      </c>
      <c r="H258">
        <v>0</v>
      </c>
      <c r="I258">
        <f t="shared" si="61"/>
        <v>0</v>
      </c>
      <c r="J258">
        <f t="shared" si="62"/>
        <v>0</v>
      </c>
      <c r="K258">
        <f t="shared" si="63"/>
        <v>0</v>
      </c>
      <c r="L258">
        <f t="shared" si="64"/>
        <v>0</v>
      </c>
      <c r="M258"/>
      <c r="N258">
        <v>0</v>
      </c>
      <c r="O258"/>
      <c r="P258"/>
      <c r="Q258"/>
      <c r="R258"/>
      <c r="S258">
        <f t="shared" si="65"/>
        <v>0</v>
      </c>
      <c r="T258"/>
      <c r="U258"/>
      <c r="V258"/>
      <c r="W258"/>
      <c r="Z258" s="1">
        <f t="shared" si="66"/>
        <v>0</v>
      </c>
    </row>
    <row r="259" spans="1:26" x14ac:dyDescent="0.25">
      <c r="A259"/>
      <c r="B259"/>
      <c r="C259">
        <v>767</v>
      </c>
      <c r="D259" s="2" t="s">
        <v>100</v>
      </c>
      <c r="E259" s="2"/>
      <c r="F259"/>
      <c r="G259"/>
      <c r="H259"/>
      <c r="I259">
        <f>ROUND((SUM(I252:I258))/1,2)</f>
        <v>0</v>
      </c>
      <c r="J259"/>
      <c r="K259"/>
      <c r="L259">
        <f>ROUND((SUM(L252:L258))/1,2)</f>
        <v>0</v>
      </c>
      <c r="M259">
        <f>ROUND((SUM(M252:M258))/1,2)</f>
        <v>0</v>
      </c>
      <c r="N259"/>
      <c r="O259"/>
      <c r="P259"/>
      <c r="Q259"/>
      <c r="R259"/>
      <c r="S259">
        <f>ROUND((SUM(S252:S258))/1,2)</f>
        <v>0.14000000000000001</v>
      </c>
      <c r="T259"/>
      <c r="U259"/>
      <c r="V259">
        <f>ROUND((SUM(V252:V258))/1,2)</f>
        <v>0</v>
      </c>
      <c r="W259"/>
      <c r="X259"/>
      <c r="Y259"/>
      <c r="Z259"/>
    </row>
    <row r="260" spans="1:26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spans="1:26" x14ac:dyDescent="0.25">
      <c r="A261"/>
      <c r="B261"/>
      <c r="C261">
        <v>771</v>
      </c>
      <c r="D261" s="2" t="s">
        <v>101</v>
      </c>
      <c r="E261" s="2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</row>
    <row r="262" spans="1:26" ht="24.95" customHeight="1" x14ac:dyDescent="0.25">
      <c r="A262"/>
      <c r="B262"/>
      <c r="C262" t="s">
        <v>362</v>
      </c>
      <c r="D262" s="2" t="s">
        <v>363</v>
      </c>
      <c r="E262" s="2"/>
      <c r="F262" t="s">
        <v>125</v>
      </c>
      <c r="G262">
        <v>47.95</v>
      </c>
      <c r="H262">
        <v>0</v>
      </c>
      <c r="I262">
        <f>ROUND(G262*(H262),2)</f>
        <v>0</v>
      </c>
      <c r="J262">
        <f>ROUND(G262*(N262),2)</f>
        <v>0</v>
      </c>
      <c r="K262">
        <f>ROUND(G262*(O262),2)</f>
        <v>0</v>
      </c>
      <c r="L262">
        <f>ROUND(G262*(H262),2)</f>
        <v>0</v>
      </c>
      <c r="M262"/>
      <c r="N262">
        <v>0</v>
      </c>
      <c r="O262"/>
      <c r="P262"/>
      <c r="Q262"/>
      <c r="R262"/>
      <c r="S262">
        <f>ROUND(G262*(P262),3)</f>
        <v>0</v>
      </c>
      <c r="T262"/>
      <c r="U262"/>
      <c r="V262"/>
      <c r="W262"/>
      <c r="Z262" s="1">
        <f>0.058844*POWER(I262,0.952797)</f>
        <v>0</v>
      </c>
    </row>
    <row r="263" spans="1:26" ht="24.95" customHeight="1" x14ac:dyDescent="0.25">
      <c r="A263"/>
      <c r="B263"/>
      <c r="C263" t="s">
        <v>364</v>
      </c>
      <c r="D263" s="2" t="s">
        <v>365</v>
      </c>
      <c r="E263" s="2"/>
      <c r="F263" t="s">
        <v>125</v>
      </c>
      <c r="G263">
        <v>52.744999999999997</v>
      </c>
      <c r="H263">
        <v>0</v>
      </c>
      <c r="I263">
        <f>ROUND(G263*(H263),2)</f>
        <v>0</v>
      </c>
      <c r="J263">
        <f>ROUND(G263*(N263),2)</f>
        <v>0</v>
      </c>
      <c r="K263">
        <f>ROUND(G263*(O263),2)</f>
        <v>0</v>
      </c>
      <c r="L263">
        <f>ROUND(G263*(H263),2)</f>
        <v>0</v>
      </c>
      <c r="M263"/>
      <c r="N263">
        <v>0</v>
      </c>
      <c r="O263"/>
      <c r="P263"/>
      <c r="Q263"/>
      <c r="R263"/>
      <c r="S263">
        <f>ROUND(G263*(P263),3)</f>
        <v>0</v>
      </c>
      <c r="T263"/>
      <c r="U263"/>
      <c r="V263"/>
      <c r="W263"/>
      <c r="Z263" s="1">
        <f>0.058844*POWER(I263,0.952797)</f>
        <v>0</v>
      </c>
    </row>
    <row r="264" spans="1:26" ht="24.95" customHeight="1" x14ac:dyDescent="0.25">
      <c r="A264"/>
      <c r="B264"/>
      <c r="C264" t="s">
        <v>366</v>
      </c>
      <c r="D264" s="2" t="s">
        <v>367</v>
      </c>
      <c r="E264" s="2"/>
      <c r="F264" t="s">
        <v>255</v>
      </c>
      <c r="G264">
        <v>2.398073709011078</v>
      </c>
      <c r="H264">
        <v>0</v>
      </c>
      <c r="I264">
        <f>ROUND(G264*(H264),2)</f>
        <v>0</v>
      </c>
      <c r="J264">
        <f>ROUND(G264*(N264),2)</f>
        <v>0</v>
      </c>
      <c r="K264">
        <f>ROUND(G264*(O264),2)</f>
        <v>0</v>
      </c>
      <c r="L264">
        <f>ROUND(G264*(H264),2)</f>
        <v>0</v>
      </c>
      <c r="M264"/>
      <c r="N264">
        <v>0</v>
      </c>
      <c r="O264"/>
      <c r="P264"/>
      <c r="Q264"/>
      <c r="R264"/>
      <c r="S264">
        <f>ROUND(G264*(P264),3)</f>
        <v>0</v>
      </c>
      <c r="T264"/>
      <c r="U264"/>
      <c r="V264"/>
      <c r="W264"/>
      <c r="Z264" s="1">
        <f>0.058844*POWER(I264,0.952797)</f>
        <v>0</v>
      </c>
    </row>
    <row r="265" spans="1:26" x14ac:dyDescent="0.25">
      <c r="A265"/>
      <c r="B265"/>
      <c r="C265">
        <v>771</v>
      </c>
      <c r="D265" s="2" t="s">
        <v>101</v>
      </c>
      <c r="E265" s="2"/>
      <c r="F265"/>
      <c r="G265"/>
      <c r="H265"/>
      <c r="I265">
        <f>ROUND((SUM(I261:I264))/1,2)</f>
        <v>0</v>
      </c>
      <c r="J265"/>
      <c r="K265"/>
      <c r="L265">
        <f>ROUND((SUM(L261:L264))/1,2)</f>
        <v>0</v>
      </c>
      <c r="M265">
        <f>ROUND((SUM(M261:M264))/1,2)</f>
        <v>0</v>
      </c>
      <c r="N265"/>
      <c r="O265"/>
      <c r="P265"/>
      <c r="Q265"/>
      <c r="R265"/>
      <c r="S265">
        <f>ROUND((SUM(S261:S264))/1,2)</f>
        <v>0</v>
      </c>
      <c r="T265"/>
      <c r="U265"/>
      <c r="V265">
        <f>ROUND((SUM(V261:V264))/1,2)</f>
        <v>0</v>
      </c>
      <c r="W265"/>
      <c r="X265"/>
      <c r="Y265"/>
      <c r="Z265"/>
    </row>
    <row r="266" spans="1:26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spans="1:26" x14ac:dyDescent="0.25">
      <c r="A267"/>
      <c r="B267"/>
      <c r="C267">
        <v>775</v>
      </c>
      <c r="D267" s="2" t="s">
        <v>1357</v>
      </c>
      <c r="E267" s="2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</row>
    <row r="268" spans="1:26" ht="24.95" customHeight="1" x14ac:dyDescent="0.25">
      <c r="A268"/>
      <c r="B268"/>
      <c r="C268" t="s">
        <v>1468</v>
      </c>
      <c r="D268" s="2" t="s">
        <v>1469</v>
      </c>
      <c r="E268" s="2"/>
      <c r="F268" t="s">
        <v>125</v>
      </c>
      <c r="G268">
        <v>548.28</v>
      </c>
      <c r="H268">
        <v>0</v>
      </c>
      <c r="I268">
        <f t="shared" ref="I268:I282" si="67">ROUND(G268*(H268),2)</f>
        <v>0</v>
      </c>
      <c r="J268">
        <f t="shared" ref="J268:J282" si="68">ROUND(G268*(N268),2)</f>
        <v>0</v>
      </c>
      <c r="K268">
        <f t="shared" ref="K268:K282" si="69">ROUND(G268*(O268),2)</f>
        <v>0</v>
      </c>
      <c r="L268">
        <f t="shared" ref="L268:L282" si="70">ROUND(G268*(H268),2)</f>
        <v>0</v>
      </c>
      <c r="M268"/>
      <c r="N268">
        <v>0</v>
      </c>
      <c r="O268"/>
      <c r="P268"/>
      <c r="Q268"/>
      <c r="R268"/>
      <c r="S268">
        <f t="shared" ref="S268:S282" si="71">ROUND(G268*(P268),3)</f>
        <v>0</v>
      </c>
      <c r="T268"/>
      <c r="U268"/>
      <c r="V268"/>
      <c r="W268"/>
      <c r="Z268" s="1">
        <f t="shared" ref="Z268:Z282" si="72">0.058844*POWER(I268,0.952797)</f>
        <v>0</v>
      </c>
    </row>
    <row r="269" spans="1:26" ht="24.95" customHeight="1" x14ac:dyDescent="0.25">
      <c r="A269"/>
      <c r="B269"/>
      <c r="C269" t="s">
        <v>1470</v>
      </c>
      <c r="D269" s="2" t="s">
        <v>1471</v>
      </c>
      <c r="E269" s="2"/>
      <c r="F269" t="s">
        <v>125</v>
      </c>
      <c r="G269">
        <v>548.28</v>
      </c>
      <c r="H269">
        <v>0</v>
      </c>
      <c r="I269">
        <f t="shared" si="67"/>
        <v>0</v>
      </c>
      <c r="J269">
        <f t="shared" si="68"/>
        <v>0</v>
      </c>
      <c r="K269">
        <f t="shared" si="69"/>
        <v>0</v>
      </c>
      <c r="L269">
        <f t="shared" si="70"/>
        <v>0</v>
      </c>
      <c r="M269"/>
      <c r="N269">
        <v>0</v>
      </c>
      <c r="O269"/>
      <c r="P269"/>
      <c r="Q269"/>
      <c r="R269"/>
      <c r="S269">
        <f t="shared" si="71"/>
        <v>0</v>
      </c>
      <c r="T269"/>
      <c r="U269"/>
      <c r="V269"/>
      <c r="W269"/>
      <c r="Z269" s="1">
        <f t="shared" si="72"/>
        <v>0</v>
      </c>
    </row>
    <row r="270" spans="1:26" ht="24.95" customHeight="1" x14ac:dyDescent="0.25">
      <c r="A270"/>
      <c r="B270"/>
      <c r="C270" t="s">
        <v>1472</v>
      </c>
      <c r="D270" s="2" t="s">
        <v>1473</v>
      </c>
      <c r="E270" s="2"/>
      <c r="F270" t="s">
        <v>125</v>
      </c>
      <c r="G270">
        <v>548.28</v>
      </c>
      <c r="H270">
        <v>0</v>
      </c>
      <c r="I270">
        <f t="shared" si="67"/>
        <v>0</v>
      </c>
      <c r="J270">
        <f t="shared" si="68"/>
        <v>0</v>
      </c>
      <c r="K270">
        <f t="shared" si="69"/>
        <v>0</v>
      </c>
      <c r="L270">
        <f t="shared" si="70"/>
        <v>0</v>
      </c>
      <c r="M270"/>
      <c r="N270">
        <v>0</v>
      </c>
      <c r="O270"/>
      <c r="P270"/>
      <c r="Q270"/>
      <c r="R270"/>
      <c r="S270">
        <f t="shared" si="71"/>
        <v>0</v>
      </c>
      <c r="T270"/>
      <c r="U270"/>
      <c r="V270"/>
      <c r="W270"/>
      <c r="Z270" s="1">
        <f t="shared" si="72"/>
        <v>0</v>
      </c>
    </row>
    <row r="271" spans="1:26" ht="24.95" customHeight="1" x14ac:dyDescent="0.25">
      <c r="A271"/>
      <c r="B271"/>
      <c r="C271" t="s">
        <v>1474</v>
      </c>
      <c r="D271" s="2" t="s">
        <v>1475</v>
      </c>
      <c r="E271" s="2"/>
      <c r="F271" t="s">
        <v>125</v>
      </c>
      <c r="G271">
        <v>548.28</v>
      </c>
      <c r="H271">
        <v>0</v>
      </c>
      <c r="I271">
        <f t="shared" si="67"/>
        <v>0</v>
      </c>
      <c r="J271">
        <f t="shared" si="68"/>
        <v>0</v>
      </c>
      <c r="K271">
        <f t="shared" si="69"/>
        <v>0</v>
      </c>
      <c r="L271">
        <f t="shared" si="70"/>
        <v>0</v>
      </c>
      <c r="M271"/>
      <c r="N271">
        <v>0</v>
      </c>
      <c r="O271"/>
      <c r="P271"/>
      <c r="Q271"/>
      <c r="R271"/>
      <c r="S271">
        <f t="shared" si="71"/>
        <v>0</v>
      </c>
      <c r="T271"/>
      <c r="U271"/>
      <c r="V271"/>
      <c r="W271"/>
      <c r="Z271" s="1">
        <f t="shared" si="72"/>
        <v>0</v>
      </c>
    </row>
    <row r="272" spans="1:26" ht="24.95" customHeight="1" x14ac:dyDescent="0.25">
      <c r="A272"/>
      <c r="B272"/>
      <c r="C272" t="s">
        <v>1476</v>
      </c>
      <c r="D272" s="2" t="s">
        <v>1477</v>
      </c>
      <c r="E272" s="2"/>
      <c r="F272" t="s">
        <v>125</v>
      </c>
      <c r="G272">
        <v>548.28</v>
      </c>
      <c r="H272">
        <v>0</v>
      </c>
      <c r="I272">
        <f t="shared" si="67"/>
        <v>0</v>
      </c>
      <c r="J272">
        <f t="shared" si="68"/>
        <v>0</v>
      </c>
      <c r="K272">
        <f t="shared" si="69"/>
        <v>0</v>
      </c>
      <c r="L272">
        <f t="shared" si="70"/>
        <v>0</v>
      </c>
      <c r="M272"/>
      <c r="N272">
        <v>0</v>
      </c>
      <c r="O272"/>
      <c r="P272"/>
      <c r="Q272"/>
      <c r="R272"/>
      <c r="S272">
        <f t="shared" si="71"/>
        <v>0</v>
      </c>
      <c r="T272"/>
      <c r="U272"/>
      <c r="V272"/>
      <c r="W272"/>
      <c r="Z272" s="1">
        <f t="shared" si="72"/>
        <v>0</v>
      </c>
    </row>
    <row r="273" spans="1:26" ht="24.95" customHeight="1" x14ac:dyDescent="0.25">
      <c r="A273"/>
      <c r="B273"/>
      <c r="C273" t="s">
        <v>1478</v>
      </c>
      <c r="D273" s="2" t="s">
        <v>1479</v>
      </c>
      <c r="E273" s="2"/>
      <c r="F273" t="s">
        <v>125</v>
      </c>
      <c r="G273">
        <v>548.28</v>
      </c>
      <c r="H273">
        <v>0</v>
      </c>
      <c r="I273">
        <f t="shared" si="67"/>
        <v>0</v>
      </c>
      <c r="J273">
        <f t="shared" si="68"/>
        <v>0</v>
      </c>
      <c r="K273">
        <f t="shared" si="69"/>
        <v>0</v>
      </c>
      <c r="L273">
        <f t="shared" si="70"/>
        <v>0</v>
      </c>
      <c r="M273"/>
      <c r="N273">
        <v>0</v>
      </c>
      <c r="O273"/>
      <c r="P273"/>
      <c r="Q273"/>
      <c r="R273"/>
      <c r="S273">
        <f t="shared" si="71"/>
        <v>0</v>
      </c>
      <c r="T273"/>
      <c r="U273"/>
      <c r="V273"/>
      <c r="W273"/>
      <c r="Z273" s="1">
        <f t="shared" si="72"/>
        <v>0</v>
      </c>
    </row>
    <row r="274" spans="1:26" ht="24.95" customHeight="1" x14ac:dyDescent="0.25">
      <c r="A274"/>
      <c r="B274"/>
      <c r="C274" t="s">
        <v>1480</v>
      </c>
      <c r="D274" s="2" t="s">
        <v>1481</v>
      </c>
      <c r="E274" s="2"/>
      <c r="F274" t="s">
        <v>125</v>
      </c>
      <c r="G274">
        <v>548.28</v>
      </c>
      <c r="H274">
        <v>0</v>
      </c>
      <c r="I274">
        <f t="shared" si="67"/>
        <v>0</v>
      </c>
      <c r="J274">
        <f t="shared" si="68"/>
        <v>0</v>
      </c>
      <c r="K274">
        <f t="shared" si="69"/>
        <v>0</v>
      </c>
      <c r="L274">
        <f t="shared" si="70"/>
        <v>0</v>
      </c>
      <c r="M274"/>
      <c r="N274">
        <v>0</v>
      </c>
      <c r="O274"/>
      <c r="P274"/>
      <c r="Q274"/>
      <c r="R274"/>
      <c r="S274">
        <f t="shared" si="71"/>
        <v>0</v>
      </c>
      <c r="T274"/>
      <c r="U274"/>
      <c r="V274"/>
      <c r="W274"/>
      <c r="Z274" s="1">
        <f t="shared" si="72"/>
        <v>0</v>
      </c>
    </row>
    <row r="275" spans="1:26" ht="24.95" customHeight="1" x14ac:dyDescent="0.25">
      <c r="A275"/>
      <c r="B275"/>
      <c r="C275" t="s">
        <v>1482</v>
      </c>
      <c r="D275" s="2" t="s">
        <v>1483</v>
      </c>
      <c r="E275" s="2"/>
      <c r="F275" t="s">
        <v>218</v>
      </c>
      <c r="G275">
        <v>5</v>
      </c>
      <c r="H275">
        <v>0</v>
      </c>
      <c r="I275">
        <f t="shared" si="67"/>
        <v>0</v>
      </c>
      <c r="J275">
        <f t="shared" si="68"/>
        <v>0</v>
      </c>
      <c r="K275">
        <f t="shared" si="69"/>
        <v>0</v>
      </c>
      <c r="L275">
        <f t="shared" si="70"/>
        <v>0</v>
      </c>
      <c r="M275"/>
      <c r="N275">
        <v>0</v>
      </c>
      <c r="O275"/>
      <c r="P275"/>
      <c r="Q275"/>
      <c r="R275"/>
      <c r="S275">
        <f t="shared" si="71"/>
        <v>0</v>
      </c>
      <c r="T275"/>
      <c r="U275"/>
      <c r="V275"/>
      <c r="W275"/>
      <c r="Z275" s="1">
        <f t="shared" si="72"/>
        <v>0</v>
      </c>
    </row>
    <row r="276" spans="1:26" ht="24.95" customHeight="1" x14ac:dyDescent="0.25">
      <c r="A276"/>
      <c r="B276"/>
      <c r="C276" t="s">
        <v>1484</v>
      </c>
      <c r="D276" s="2" t="s">
        <v>1485</v>
      </c>
      <c r="E276" s="2"/>
      <c r="F276" t="s">
        <v>125</v>
      </c>
      <c r="G276">
        <v>603.10799999999995</v>
      </c>
      <c r="H276">
        <v>0</v>
      </c>
      <c r="I276">
        <f t="shared" si="67"/>
        <v>0</v>
      </c>
      <c r="J276">
        <f t="shared" si="68"/>
        <v>0</v>
      </c>
      <c r="K276">
        <f t="shared" si="69"/>
        <v>0</v>
      </c>
      <c r="L276">
        <f t="shared" si="70"/>
        <v>0</v>
      </c>
      <c r="M276">
        <f t="shared" ref="M276:M281" si="73">ROUND(G276*(H276),2)</f>
        <v>0</v>
      </c>
      <c r="N276">
        <v>0</v>
      </c>
      <c r="O276"/>
      <c r="P276"/>
      <c r="Q276"/>
      <c r="R276"/>
      <c r="S276">
        <f t="shared" si="71"/>
        <v>0</v>
      </c>
      <c r="T276"/>
      <c r="U276"/>
      <c r="V276"/>
      <c r="W276"/>
      <c r="Z276" s="1">
        <f t="shared" si="72"/>
        <v>0</v>
      </c>
    </row>
    <row r="277" spans="1:26" ht="24.95" customHeight="1" x14ac:dyDescent="0.25">
      <c r="A277"/>
      <c r="B277"/>
      <c r="C277" t="s">
        <v>1486</v>
      </c>
      <c r="D277" s="2" t="s">
        <v>1487</v>
      </c>
      <c r="E277" s="2"/>
      <c r="F277" t="s">
        <v>125</v>
      </c>
      <c r="G277">
        <v>603.10799999999995</v>
      </c>
      <c r="H277">
        <v>0</v>
      </c>
      <c r="I277">
        <f t="shared" si="67"/>
        <v>0</v>
      </c>
      <c r="J277">
        <f t="shared" si="68"/>
        <v>0</v>
      </c>
      <c r="K277">
        <f t="shared" si="69"/>
        <v>0</v>
      </c>
      <c r="L277">
        <f t="shared" si="70"/>
        <v>0</v>
      </c>
      <c r="M277">
        <f t="shared" si="73"/>
        <v>0</v>
      </c>
      <c r="N277">
        <v>0</v>
      </c>
      <c r="O277"/>
      <c r="P277"/>
      <c r="Q277"/>
      <c r="R277"/>
      <c r="S277">
        <f t="shared" si="71"/>
        <v>0</v>
      </c>
      <c r="T277"/>
      <c r="U277"/>
      <c r="V277"/>
      <c r="W277"/>
      <c r="Z277" s="1">
        <f t="shared" si="72"/>
        <v>0</v>
      </c>
    </row>
    <row r="278" spans="1:26" ht="24.95" customHeight="1" x14ac:dyDescent="0.25">
      <c r="A278"/>
      <c r="B278"/>
      <c r="C278" t="s">
        <v>1488</v>
      </c>
      <c r="D278" s="2" t="s">
        <v>1489</v>
      </c>
      <c r="E278" s="2"/>
      <c r="F278" t="s">
        <v>125</v>
      </c>
      <c r="G278">
        <v>603.10799999999995</v>
      </c>
      <c r="H278">
        <v>0</v>
      </c>
      <c r="I278">
        <f t="shared" si="67"/>
        <v>0</v>
      </c>
      <c r="J278">
        <f t="shared" si="68"/>
        <v>0</v>
      </c>
      <c r="K278">
        <f t="shared" si="69"/>
        <v>0</v>
      </c>
      <c r="L278">
        <f t="shared" si="70"/>
        <v>0</v>
      </c>
      <c r="M278">
        <f t="shared" si="73"/>
        <v>0</v>
      </c>
      <c r="N278">
        <v>0</v>
      </c>
      <c r="O278"/>
      <c r="P278"/>
      <c r="Q278"/>
      <c r="R278"/>
      <c r="S278">
        <f t="shared" si="71"/>
        <v>0</v>
      </c>
      <c r="T278"/>
      <c r="U278"/>
      <c r="V278"/>
      <c r="W278"/>
      <c r="Z278" s="1">
        <f t="shared" si="72"/>
        <v>0</v>
      </c>
    </row>
    <row r="279" spans="1:26" ht="24.95" customHeight="1" x14ac:dyDescent="0.25">
      <c r="A279"/>
      <c r="B279"/>
      <c r="C279" t="s">
        <v>1490</v>
      </c>
      <c r="D279" s="2" t="s">
        <v>1491</v>
      </c>
      <c r="E279" s="2"/>
      <c r="F279" t="s">
        <v>125</v>
      </c>
      <c r="G279">
        <v>603.10799999999995</v>
      </c>
      <c r="H279">
        <v>0</v>
      </c>
      <c r="I279">
        <f t="shared" si="67"/>
        <v>0</v>
      </c>
      <c r="J279">
        <f t="shared" si="68"/>
        <v>0</v>
      </c>
      <c r="K279">
        <f t="shared" si="69"/>
        <v>0</v>
      </c>
      <c r="L279">
        <f t="shared" si="70"/>
        <v>0</v>
      </c>
      <c r="M279">
        <f t="shared" si="73"/>
        <v>0</v>
      </c>
      <c r="N279">
        <v>0</v>
      </c>
      <c r="O279"/>
      <c r="P279"/>
      <c r="Q279"/>
      <c r="R279"/>
      <c r="S279">
        <f t="shared" si="71"/>
        <v>0</v>
      </c>
      <c r="T279"/>
      <c r="U279"/>
      <c r="V279"/>
      <c r="W279"/>
      <c r="Z279" s="1">
        <f t="shared" si="72"/>
        <v>0</v>
      </c>
    </row>
    <row r="280" spans="1:26" ht="24.95" customHeight="1" x14ac:dyDescent="0.25">
      <c r="A280"/>
      <c r="B280"/>
      <c r="C280" t="s">
        <v>1492</v>
      </c>
      <c r="D280" s="2" t="s">
        <v>1493</v>
      </c>
      <c r="E280" s="2"/>
      <c r="F280" t="s">
        <v>125</v>
      </c>
      <c r="G280">
        <v>603.10799999999995</v>
      </c>
      <c r="H280">
        <v>0</v>
      </c>
      <c r="I280">
        <f t="shared" si="67"/>
        <v>0</v>
      </c>
      <c r="J280">
        <f t="shared" si="68"/>
        <v>0</v>
      </c>
      <c r="K280">
        <f t="shared" si="69"/>
        <v>0</v>
      </c>
      <c r="L280">
        <f t="shared" si="70"/>
        <v>0</v>
      </c>
      <c r="M280">
        <f t="shared" si="73"/>
        <v>0</v>
      </c>
      <c r="N280">
        <v>0</v>
      </c>
      <c r="O280"/>
      <c r="P280"/>
      <c r="Q280"/>
      <c r="R280"/>
      <c r="S280">
        <f t="shared" si="71"/>
        <v>0</v>
      </c>
      <c r="T280"/>
      <c r="U280"/>
      <c r="V280"/>
      <c r="W280"/>
      <c r="Z280" s="1">
        <f t="shared" si="72"/>
        <v>0</v>
      </c>
    </row>
    <row r="281" spans="1:26" ht="24.95" customHeight="1" x14ac:dyDescent="0.25">
      <c r="A281"/>
      <c r="B281"/>
      <c r="C281" t="s">
        <v>1494</v>
      </c>
      <c r="D281" s="2" t="s">
        <v>1495</v>
      </c>
      <c r="E281" s="2"/>
      <c r="F281" t="s">
        <v>125</v>
      </c>
      <c r="G281">
        <v>603.10799999999995</v>
      </c>
      <c r="H281">
        <v>0</v>
      </c>
      <c r="I281">
        <f t="shared" si="67"/>
        <v>0</v>
      </c>
      <c r="J281">
        <f t="shared" si="68"/>
        <v>0</v>
      </c>
      <c r="K281">
        <f t="shared" si="69"/>
        <v>0</v>
      </c>
      <c r="L281">
        <f t="shared" si="70"/>
        <v>0</v>
      </c>
      <c r="M281">
        <f t="shared" si="73"/>
        <v>0</v>
      </c>
      <c r="N281">
        <v>0</v>
      </c>
      <c r="O281"/>
      <c r="P281"/>
      <c r="Q281"/>
      <c r="R281"/>
      <c r="S281">
        <f t="shared" si="71"/>
        <v>0</v>
      </c>
      <c r="T281"/>
      <c r="U281"/>
      <c r="V281"/>
      <c r="W281"/>
      <c r="Z281" s="1">
        <f t="shared" si="72"/>
        <v>0</v>
      </c>
    </row>
    <row r="282" spans="1:26" ht="24.95" customHeight="1" x14ac:dyDescent="0.25">
      <c r="A282"/>
      <c r="B282"/>
      <c r="C282" t="s">
        <v>1496</v>
      </c>
      <c r="D282" s="2" t="s">
        <v>1497</v>
      </c>
      <c r="E282" s="2"/>
      <c r="F282" t="s">
        <v>255</v>
      </c>
      <c r="G282">
        <v>0.64563522934913642</v>
      </c>
      <c r="H282">
        <v>0</v>
      </c>
      <c r="I282">
        <f t="shared" si="67"/>
        <v>0</v>
      </c>
      <c r="J282">
        <f t="shared" si="68"/>
        <v>0</v>
      </c>
      <c r="K282">
        <f t="shared" si="69"/>
        <v>0</v>
      </c>
      <c r="L282">
        <f t="shared" si="70"/>
        <v>0</v>
      </c>
      <c r="M282"/>
      <c r="N282">
        <v>0</v>
      </c>
      <c r="O282"/>
      <c r="P282"/>
      <c r="Q282"/>
      <c r="R282"/>
      <c r="S282">
        <f t="shared" si="71"/>
        <v>0</v>
      </c>
      <c r="T282"/>
      <c r="U282"/>
      <c r="V282"/>
      <c r="W282"/>
      <c r="Z282" s="1">
        <f t="shared" si="72"/>
        <v>0</v>
      </c>
    </row>
    <row r="283" spans="1:26" x14ac:dyDescent="0.25">
      <c r="A283"/>
      <c r="B283"/>
      <c r="C283">
        <v>775</v>
      </c>
      <c r="D283" s="2" t="s">
        <v>1357</v>
      </c>
      <c r="E283" s="2"/>
      <c r="F283"/>
      <c r="G283"/>
      <c r="H283"/>
      <c r="I283">
        <f>ROUND((SUM(I267:I282))/1,2)</f>
        <v>0</v>
      </c>
      <c r="J283"/>
      <c r="K283"/>
      <c r="L283">
        <f>ROUND((SUM(L267:L282))/1,2)</f>
        <v>0</v>
      </c>
      <c r="M283">
        <f>ROUND((SUM(M267:M282))/1,2)</f>
        <v>0</v>
      </c>
      <c r="N283"/>
      <c r="O283"/>
      <c r="P283"/>
      <c r="Q283"/>
      <c r="R283"/>
      <c r="S283">
        <f>ROUND((SUM(S267:S282))/1,2)</f>
        <v>0</v>
      </c>
      <c r="T283"/>
      <c r="U283"/>
      <c r="V283">
        <f>ROUND((SUM(V267:V282))/1,2)</f>
        <v>0</v>
      </c>
      <c r="W283"/>
      <c r="X283"/>
      <c r="Y283"/>
      <c r="Z283"/>
    </row>
    <row r="284" spans="1:26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</row>
    <row r="285" spans="1:26" x14ac:dyDescent="0.25">
      <c r="A285"/>
      <c r="B285"/>
      <c r="C285">
        <v>776</v>
      </c>
      <c r="D285" s="2" t="s">
        <v>102</v>
      </c>
      <c r="E285" s="2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</row>
    <row r="286" spans="1:26" ht="24.95" customHeight="1" x14ac:dyDescent="0.25">
      <c r="A286"/>
      <c r="B286"/>
      <c r="C286" t="s">
        <v>372</v>
      </c>
      <c r="D286" s="2" t="s">
        <v>373</v>
      </c>
      <c r="E286" s="2"/>
      <c r="F286" t="s">
        <v>215</v>
      </c>
      <c r="G286">
        <v>140.36199999999999</v>
      </c>
      <c r="H286">
        <v>0</v>
      </c>
      <c r="I286">
        <f>ROUND(G286*(H286),2)</f>
        <v>0</v>
      </c>
      <c r="J286">
        <f>ROUND(G286*(N286),2)</f>
        <v>0</v>
      </c>
      <c r="K286">
        <f>ROUND(G286*(O286),2)</f>
        <v>0</v>
      </c>
      <c r="L286">
        <f>ROUND(G286*(H286),2)</f>
        <v>0</v>
      </c>
      <c r="M286"/>
      <c r="N286">
        <v>0</v>
      </c>
      <c r="O286"/>
      <c r="P286"/>
      <c r="Q286"/>
      <c r="R286"/>
      <c r="S286">
        <f>ROUND(G286*(P286),3)</f>
        <v>0</v>
      </c>
      <c r="T286"/>
      <c r="U286"/>
      <c r="V286"/>
      <c r="W286"/>
      <c r="Z286" s="1">
        <f>0.058844*POWER(I286,0.952797)</f>
        <v>0</v>
      </c>
    </row>
    <row r="287" spans="1:26" ht="24.95" customHeight="1" x14ac:dyDescent="0.25">
      <c r="A287"/>
      <c r="B287"/>
      <c r="C287" t="s">
        <v>368</v>
      </c>
      <c r="D287" s="2" t="s">
        <v>369</v>
      </c>
      <c r="E287" s="2"/>
      <c r="F287" t="s">
        <v>125</v>
      </c>
      <c r="G287">
        <v>168.23</v>
      </c>
      <c r="H287">
        <v>0</v>
      </c>
      <c r="I287">
        <f>ROUND(G287*(H287),2)</f>
        <v>0</v>
      </c>
      <c r="J287">
        <f>ROUND(G287*(N287),2)</f>
        <v>0</v>
      </c>
      <c r="K287">
        <f>ROUND(G287*(O287),2)</f>
        <v>0</v>
      </c>
      <c r="L287">
        <f>ROUND(G287*(H287),2)</f>
        <v>0</v>
      </c>
      <c r="M287"/>
      <c r="N287">
        <v>0</v>
      </c>
      <c r="O287"/>
      <c r="P287"/>
      <c r="Q287"/>
      <c r="R287"/>
      <c r="S287">
        <f>ROUND(G287*(P287),3)</f>
        <v>0</v>
      </c>
      <c r="T287"/>
      <c r="U287"/>
      <c r="V287"/>
      <c r="W287"/>
      <c r="Z287" s="1">
        <f>0.058844*POWER(I287,0.952797)</f>
        <v>0</v>
      </c>
    </row>
    <row r="288" spans="1:26" ht="24.95" customHeight="1" x14ac:dyDescent="0.25">
      <c r="A288"/>
      <c r="B288"/>
      <c r="C288" t="s">
        <v>370</v>
      </c>
      <c r="D288" s="2" t="s">
        <v>371</v>
      </c>
      <c r="E288" s="2"/>
      <c r="F288" t="s">
        <v>125</v>
      </c>
      <c r="G288">
        <v>201.876</v>
      </c>
      <c r="H288">
        <v>0</v>
      </c>
      <c r="I288">
        <f>ROUND(G288*(H288),2)</f>
        <v>0</v>
      </c>
      <c r="J288">
        <f>ROUND(G288*(N288),2)</f>
        <v>0</v>
      </c>
      <c r="K288">
        <f>ROUND(G288*(O288),2)</f>
        <v>0</v>
      </c>
      <c r="L288">
        <f>ROUND(G288*(H288),2)</f>
        <v>0</v>
      </c>
      <c r="M288">
        <f>ROUND(G288*(H288),2)</f>
        <v>0</v>
      </c>
      <c r="N288">
        <v>0</v>
      </c>
      <c r="O288"/>
      <c r="P288"/>
      <c r="Q288"/>
      <c r="R288"/>
      <c r="S288">
        <f>ROUND(G288*(P288),3)</f>
        <v>0</v>
      </c>
      <c r="T288"/>
      <c r="U288"/>
      <c r="V288"/>
      <c r="W288"/>
      <c r="Z288" s="1">
        <f>0.058844*POWER(I288,0.952797)</f>
        <v>0</v>
      </c>
    </row>
    <row r="289" spans="1:26" ht="24.95" customHeight="1" x14ac:dyDescent="0.25">
      <c r="A289"/>
      <c r="B289"/>
      <c r="C289" t="s">
        <v>374</v>
      </c>
      <c r="D289" s="2" t="s">
        <v>375</v>
      </c>
      <c r="E289" s="2"/>
      <c r="F289" t="s">
        <v>125</v>
      </c>
      <c r="G289">
        <v>168.23</v>
      </c>
      <c r="H289">
        <v>0</v>
      </c>
      <c r="I289">
        <f>ROUND(G289*(H289),2)</f>
        <v>0</v>
      </c>
      <c r="J289">
        <f>ROUND(G289*(N289),2)</f>
        <v>0</v>
      </c>
      <c r="K289">
        <f>ROUND(G289*(O289),2)</f>
        <v>0</v>
      </c>
      <c r="L289">
        <f>ROUND(G289*(H289),2)</f>
        <v>0</v>
      </c>
      <c r="M289"/>
      <c r="N289">
        <v>0</v>
      </c>
      <c r="O289"/>
      <c r="P289"/>
      <c r="Q289"/>
      <c r="R289"/>
      <c r="S289">
        <f>ROUND(G289*(P289),3)</f>
        <v>0</v>
      </c>
      <c r="T289"/>
      <c r="U289"/>
      <c r="V289"/>
      <c r="W289"/>
      <c r="Z289" s="1">
        <f>0.058844*POWER(I289,0.952797)</f>
        <v>0</v>
      </c>
    </row>
    <row r="290" spans="1:26" ht="24.95" customHeight="1" x14ac:dyDescent="0.25">
      <c r="A290"/>
      <c r="B290"/>
      <c r="C290" t="s">
        <v>376</v>
      </c>
      <c r="D290" s="2" t="s">
        <v>377</v>
      </c>
      <c r="E290" s="2"/>
      <c r="F290" t="s">
        <v>255</v>
      </c>
      <c r="G290">
        <v>0.21521174311637878</v>
      </c>
      <c r="H290">
        <v>0</v>
      </c>
      <c r="I290">
        <f>ROUND(G290*(H290),2)</f>
        <v>0</v>
      </c>
      <c r="J290">
        <f>ROUND(G290*(N290),2)</f>
        <v>0</v>
      </c>
      <c r="K290">
        <f>ROUND(G290*(O290),2)</f>
        <v>0</v>
      </c>
      <c r="L290">
        <f>ROUND(G290*(H290),2)</f>
        <v>0</v>
      </c>
      <c r="M290"/>
      <c r="N290">
        <v>0</v>
      </c>
      <c r="O290"/>
      <c r="P290"/>
      <c r="Q290"/>
      <c r="R290"/>
      <c r="S290">
        <f>ROUND(G290*(P290),3)</f>
        <v>0</v>
      </c>
      <c r="T290"/>
      <c r="U290"/>
      <c r="V290"/>
      <c r="W290"/>
      <c r="Z290" s="1">
        <f>0.058844*POWER(I290,0.952797)</f>
        <v>0</v>
      </c>
    </row>
    <row r="291" spans="1:26" x14ac:dyDescent="0.25">
      <c r="A291"/>
      <c r="B291"/>
      <c r="C291">
        <v>776</v>
      </c>
      <c r="D291" s="2" t="s">
        <v>102</v>
      </c>
      <c r="E291" s="2"/>
      <c r="F291"/>
      <c r="G291"/>
      <c r="H291"/>
      <c r="I291">
        <f>ROUND((SUM(I285:I290))/1,2)</f>
        <v>0</v>
      </c>
      <c r="J291"/>
      <c r="K291"/>
      <c r="L291">
        <f>ROUND((SUM(L285:L290))/1,2)</f>
        <v>0</v>
      </c>
      <c r="M291">
        <f>ROUND((SUM(M285:M290))/1,2)</f>
        <v>0</v>
      </c>
      <c r="N291"/>
      <c r="O291"/>
      <c r="P291"/>
      <c r="Q291"/>
      <c r="R291"/>
      <c r="S291">
        <f>ROUND((SUM(S285:S290))/1,2)</f>
        <v>0</v>
      </c>
      <c r="T291"/>
      <c r="U291"/>
      <c r="V291">
        <f>ROUND((SUM(V285:V290))/1,2)</f>
        <v>0</v>
      </c>
      <c r="W291"/>
      <c r="X291"/>
      <c r="Y291"/>
      <c r="Z291"/>
    </row>
    <row r="292" spans="1:26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</row>
    <row r="293" spans="1:26" x14ac:dyDescent="0.25">
      <c r="A293"/>
      <c r="B293"/>
      <c r="C293">
        <v>781</v>
      </c>
      <c r="D293" s="2" t="s">
        <v>103</v>
      </c>
      <c r="E293" s="2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</row>
    <row r="294" spans="1:26" ht="24.95" customHeight="1" x14ac:dyDescent="0.25">
      <c r="A294"/>
      <c r="B294"/>
      <c r="C294" t="s">
        <v>378</v>
      </c>
      <c r="D294" s="2" t="s">
        <v>1498</v>
      </c>
      <c r="E294" s="2"/>
      <c r="F294" t="s">
        <v>125</v>
      </c>
      <c r="G294">
        <v>158.44</v>
      </c>
      <c r="H294">
        <v>0</v>
      </c>
      <c r="I294">
        <f>ROUND(G294*(H294),2)</f>
        <v>0</v>
      </c>
      <c r="J294">
        <f>ROUND(G294*(N294),2)</f>
        <v>0</v>
      </c>
      <c r="K294">
        <f>ROUND(G294*(O294),2)</f>
        <v>0</v>
      </c>
      <c r="L294">
        <f>ROUND(G294*(H294),2)</f>
        <v>0</v>
      </c>
      <c r="M294"/>
      <c r="N294">
        <v>0</v>
      </c>
      <c r="O294"/>
      <c r="P294"/>
      <c r="Q294"/>
      <c r="R294"/>
      <c r="S294">
        <f>ROUND(G294*(P294),3)</f>
        <v>0</v>
      </c>
      <c r="T294"/>
      <c r="U294"/>
      <c r="V294"/>
      <c r="W294"/>
      <c r="Z294" s="1">
        <f>0.058844*POWER(I294,0.952797)</f>
        <v>0</v>
      </c>
    </row>
    <row r="295" spans="1:26" ht="24.95" customHeight="1" x14ac:dyDescent="0.25">
      <c r="A295"/>
      <c r="B295"/>
      <c r="C295" t="s">
        <v>1499</v>
      </c>
      <c r="D295" s="2" t="s">
        <v>381</v>
      </c>
      <c r="E295" s="2"/>
      <c r="F295" t="s">
        <v>125</v>
      </c>
      <c r="G295">
        <v>191.71199999999999</v>
      </c>
      <c r="H295">
        <v>0</v>
      </c>
      <c r="I295">
        <f>ROUND(G295*(H295),2)</f>
        <v>0</v>
      </c>
      <c r="J295">
        <f>ROUND(G295*(N295),2)</f>
        <v>0</v>
      </c>
      <c r="K295">
        <f>ROUND(G295*(O295),2)</f>
        <v>0</v>
      </c>
      <c r="L295">
        <f>ROUND(G295*(H295),2)</f>
        <v>0</v>
      </c>
      <c r="M295"/>
      <c r="N295">
        <v>0</v>
      </c>
      <c r="O295"/>
      <c r="P295"/>
      <c r="Q295"/>
      <c r="R295"/>
      <c r="S295">
        <f>ROUND(G295*(P295),3)</f>
        <v>0</v>
      </c>
      <c r="T295"/>
      <c r="U295"/>
      <c r="V295"/>
      <c r="W295"/>
      <c r="Z295" s="1">
        <f>0.058844*POWER(I295,0.952797)</f>
        <v>0</v>
      </c>
    </row>
    <row r="296" spans="1:26" ht="24.95" customHeight="1" x14ac:dyDescent="0.25">
      <c r="A296"/>
      <c r="B296"/>
      <c r="C296" t="s">
        <v>1500</v>
      </c>
      <c r="D296" s="2" t="s">
        <v>1501</v>
      </c>
      <c r="E296" s="2"/>
      <c r="F296" t="s">
        <v>255</v>
      </c>
      <c r="G296">
        <v>1.5372267365455627</v>
      </c>
      <c r="H296">
        <v>0</v>
      </c>
      <c r="I296">
        <f>ROUND(G296*(H296),2)</f>
        <v>0</v>
      </c>
      <c r="J296">
        <f>ROUND(G296*(N296),2)</f>
        <v>0</v>
      </c>
      <c r="K296">
        <f>ROUND(G296*(O296),2)</f>
        <v>0</v>
      </c>
      <c r="L296">
        <f>ROUND(G296*(H296),2)</f>
        <v>0</v>
      </c>
      <c r="M296"/>
      <c r="N296">
        <v>0</v>
      </c>
      <c r="O296"/>
      <c r="P296"/>
      <c r="Q296"/>
      <c r="R296"/>
      <c r="S296">
        <f>ROUND(G296*(P296),3)</f>
        <v>0</v>
      </c>
      <c r="T296"/>
      <c r="U296"/>
      <c r="V296"/>
      <c r="W296"/>
      <c r="Z296" s="1">
        <f>0.058844*POWER(I296,0.952797)</f>
        <v>0</v>
      </c>
    </row>
    <row r="297" spans="1:26" x14ac:dyDescent="0.25">
      <c r="A297"/>
      <c r="B297"/>
      <c r="C297">
        <v>781</v>
      </c>
      <c r="D297" s="2" t="s">
        <v>103</v>
      </c>
      <c r="E297" s="2"/>
      <c r="F297"/>
      <c r="G297"/>
      <c r="H297"/>
      <c r="I297">
        <f>ROUND((SUM(I293:I296))/1,2)</f>
        <v>0</v>
      </c>
      <c r="J297"/>
      <c r="K297"/>
      <c r="L297">
        <f>ROUND((SUM(L293:L296))/1,2)</f>
        <v>0</v>
      </c>
      <c r="M297">
        <f>ROUND((SUM(M293:M296))/1,2)</f>
        <v>0</v>
      </c>
      <c r="N297"/>
      <c r="O297"/>
      <c r="P297"/>
      <c r="Q297"/>
      <c r="R297"/>
      <c r="S297">
        <f>ROUND((SUM(S293:S296))/1,2)</f>
        <v>0</v>
      </c>
      <c r="T297"/>
      <c r="U297"/>
      <c r="V297">
        <f>ROUND((SUM(V293:V296))/1,2)</f>
        <v>0</v>
      </c>
      <c r="W297"/>
      <c r="X297"/>
      <c r="Y297"/>
      <c r="Z297"/>
    </row>
    <row r="298" spans="1:26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</row>
    <row r="299" spans="1:26" x14ac:dyDescent="0.25">
      <c r="A299"/>
      <c r="B299"/>
      <c r="C299">
        <v>783</v>
      </c>
      <c r="D299" s="2" t="s">
        <v>104</v>
      </c>
      <c r="E299" s="2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</row>
    <row r="300" spans="1:26" ht="24.95" customHeight="1" x14ac:dyDescent="0.25">
      <c r="A300"/>
      <c r="B300"/>
      <c r="C300" t="s">
        <v>1502</v>
      </c>
      <c r="D300" s="2" t="s">
        <v>1503</v>
      </c>
      <c r="E300" s="2"/>
      <c r="F300" t="s">
        <v>125</v>
      </c>
      <c r="G300">
        <v>484.55399999999997</v>
      </c>
      <c r="H300">
        <v>0</v>
      </c>
      <c r="I300">
        <f>ROUND(G300*(H300),2)</f>
        <v>0</v>
      </c>
      <c r="J300">
        <f>ROUND(G300*(N300),2)</f>
        <v>0</v>
      </c>
      <c r="K300">
        <f>ROUND(G300*(O300),2)</f>
        <v>0</v>
      </c>
      <c r="L300">
        <f>ROUND(G300*(H300),2)</f>
        <v>0</v>
      </c>
      <c r="M300"/>
      <c r="N300">
        <v>0</v>
      </c>
      <c r="O300"/>
      <c r="P300"/>
      <c r="Q300"/>
      <c r="R300"/>
      <c r="S300">
        <f>ROUND(G300*(P300),3)</f>
        <v>0</v>
      </c>
      <c r="T300"/>
      <c r="U300"/>
      <c r="V300"/>
      <c r="W300"/>
      <c r="Z300" s="1">
        <f>0.058844*POWER(I300,0.952797)</f>
        <v>0</v>
      </c>
    </row>
    <row r="301" spans="1:26" ht="24.95" customHeight="1" x14ac:dyDescent="0.25">
      <c r="A301"/>
      <c r="B301"/>
      <c r="C301" t="s">
        <v>1504</v>
      </c>
      <c r="D301" s="2" t="s">
        <v>385</v>
      </c>
      <c r="E301" s="2"/>
      <c r="F301" t="s">
        <v>125</v>
      </c>
      <c r="G301">
        <v>31</v>
      </c>
      <c r="H301">
        <v>0</v>
      </c>
      <c r="I301">
        <f>ROUND(G301*(H301),2)</f>
        <v>0</v>
      </c>
      <c r="J301">
        <f>ROUND(G301*(N301),2)</f>
        <v>0</v>
      </c>
      <c r="K301">
        <f>ROUND(G301*(O301),2)</f>
        <v>0</v>
      </c>
      <c r="L301">
        <f>ROUND(G301*(H301),2)</f>
        <v>0</v>
      </c>
      <c r="M301"/>
      <c r="N301">
        <v>0</v>
      </c>
      <c r="O301"/>
      <c r="P301">
        <v>2.7999999999999998E-4</v>
      </c>
      <c r="Q301"/>
      <c r="R301">
        <v>2.7999999999999998E-4</v>
      </c>
      <c r="S301">
        <f>ROUND(G301*(P301),3)</f>
        <v>8.9999999999999993E-3</v>
      </c>
      <c r="T301"/>
      <c r="U301"/>
      <c r="V301"/>
      <c r="W301"/>
      <c r="Z301" s="1">
        <f>0.058844*POWER(I301,0.952797)</f>
        <v>0</v>
      </c>
    </row>
    <row r="302" spans="1:26" ht="24.95" customHeight="1" x14ac:dyDescent="0.25">
      <c r="A302"/>
      <c r="B302"/>
      <c r="C302" t="s">
        <v>1505</v>
      </c>
      <c r="D302" s="2" t="s">
        <v>1506</v>
      </c>
      <c r="E302" s="2"/>
      <c r="F302" t="s">
        <v>125</v>
      </c>
      <c r="G302">
        <v>1026.5350000000001</v>
      </c>
      <c r="H302">
        <v>0</v>
      </c>
      <c r="I302">
        <f>ROUND(G302*(H302),2)</f>
        <v>0</v>
      </c>
      <c r="J302">
        <f>ROUND(G302*(N302),2)</f>
        <v>0</v>
      </c>
      <c r="K302">
        <f>ROUND(G302*(O302),2)</f>
        <v>0</v>
      </c>
      <c r="L302">
        <f>ROUND(G302*(H302),2)</f>
        <v>0</v>
      </c>
      <c r="M302"/>
      <c r="N302">
        <v>0</v>
      </c>
      <c r="O302"/>
      <c r="P302">
        <v>2.5699999999999998E-3</v>
      </c>
      <c r="Q302"/>
      <c r="R302">
        <v>2.5699999999999998E-3</v>
      </c>
      <c r="S302">
        <f>ROUND(G302*(P302),3)</f>
        <v>2.6379999999999999</v>
      </c>
      <c r="T302"/>
      <c r="U302"/>
      <c r="V302"/>
      <c r="W302"/>
      <c r="Z302" s="1">
        <f>0.058844*POWER(I302,0.952797)</f>
        <v>0</v>
      </c>
    </row>
    <row r="303" spans="1:26" ht="24.95" customHeight="1" x14ac:dyDescent="0.25">
      <c r="A303"/>
      <c r="B303"/>
      <c r="C303" t="s">
        <v>386</v>
      </c>
      <c r="D303" s="2" t="s">
        <v>1507</v>
      </c>
      <c r="E303" s="2"/>
      <c r="F303" t="s">
        <v>125</v>
      </c>
      <c r="G303">
        <v>1429.54</v>
      </c>
      <c r="H303">
        <v>0</v>
      </c>
      <c r="I303">
        <f>ROUND(G303*(H303),2)</f>
        <v>0</v>
      </c>
      <c r="J303">
        <f>ROUND(G303*(N303),2)</f>
        <v>0</v>
      </c>
      <c r="K303">
        <f>ROUND(G303*(O303),2)</f>
        <v>0</v>
      </c>
      <c r="L303">
        <f>ROUND(G303*(H303),2)</f>
        <v>0</v>
      </c>
      <c r="M303"/>
      <c r="N303">
        <v>0</v>
      </c>
      <c r="O303"/>
      <c r="P303"/>
      <c r="Q303"/>
      <c r="R303"/>
      <c r="S303">
        <f>ROUND(G303*(P303),3)</f>
        <v>0</v>
      </c>
      <c r="T303"/>
      <c r="U303"/>
      <c r="V303"/>
      <c r="W303"/>
      <c r="Z303" s="1">
        <f>0.058844*POWER(I303,0.952797)</f>
        <v>0</v>
      </c>
    </row>
    <row r="304" spans="1:26" x14ac:dyDescent="0.25">
      <c r="A304"/>
      <c r="B304"/>
      <c r="C304">
        <v>783</v>
      </c>
      <c r="D304" s="2" t="s">
        <v>104</v>
      </c>
      <c r="E304" s="2"/>
      <c r="F304"/>
      <c r="G304"/>
      <c r="H304"/>
      <c r="I304">
        <f>ROUND((SUM(I299:I303))/1,2)</f>
        <v>0</v>
      </c>
      <c r="J304"/>
      <c r="K304"/>
      <c r="L304">
        <f>ROUND((SUM(L299:L303))/1,2)</f>
        <v>0</v>
      </c>
      <c r="M304">
        <f>ROUND((SUM(M299:M303))/1,2)</f>
        <v>0</v>
      </c>
      <c r="N304"/>
      <c r="O304"/>
      <c r="P304"/>
      <c r="Q304"/>
      <c r="R304"/>
      <c r="S304">
        <f>ROUND((SUM(S299:S303))/1,2)</f>
        <v>2.65</v>
      </c>
      <c r="T304"/>
      <c r="U304"/>
      <c r="V304">
        <f>ROUND((SUM(V299:V303))/1,2)</f>
        <v>0</v>
      </c>
      <c r="W304"/>
    </row>
    <row r="305" spans="1:26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</row>
    <row r="306" spans="1:26" x14ac:dyDescent="0.25">
      <c r="A306"/>
      <c r="B306"/>
      <c r="C306"/>
      <c r="D306" s="2" t="s">
        <v>93</v>
      </c>
      <c r="E306" s="2"/>
      <c r="F306"/>
      <c r="G306"/>
      <c r="H306"/>
      <c r="I306">
        <f>ROUND((SUM(I182:I305))/2,2)</f>
        <v>0</v>
      </c>
      <c r="J306"/>
      <c r="K306"/>
      <c r="L306">
        <f>ROUND((SUM(L182:L305))/2,2)</f>
        <v>0</v>
      </c>
      <c r="M306">
        <f>ROUND((SUM(M182:M305))/2,2)</f>
        <v>0</v>
      </c>
      <c r="N306"/>
      <c r="O306"/>
      <c r="P306"/>
      <c r="Q306"/>
      <c r="R306"/>
      <c r="S306">
        <f>ROUND((SUM(S182:S305))/2,2)</f>
        <v>3.79</v>
      </c>
      <c r="T306"/>
      <c r="U306"/>
      <c r="V306">
        <f>ROUND((SUM(V182:V305))/2,2)</f>
        <v>0</v>
      </c>
      <c r="W306"/>
    </row>
    <row r="307" spans="1:26" x14ac:dyDescent="0.25">
      <c r="A307"/>
      <c r="B307"/>
      <c r="C307"/>
      <c r="D307" s="2" t="s">
        <v>107</v>
      </c>
      <c r="E307" s="2"/>
      <c r="F307"/>
      <c r="G307"/>
      <c r="H307"/>
      <c r="I307">
        <f>ROUND((SUM(I95:I306))/3,2)</f>
        <v>0</v>
      </c>
      <c r="J307"/>
      <c r="K307">
        <f>ROUND((SUM(K95:K306))/3,2)</f>
        <v>0</v>
      </c>
      <c r="L307">
        <f>ROUND((SUM(L95:L306))/3,2)</f>
        <v>0</v>
      </c>
      <c r="M307">
        <f>ROUND((SUM(M95:M306))/3,2)</f>
        <v>0</v>
      </c>
      <c r="N307"/>
      <c r="O307"/>
      <c r="P307"/>
      <c r="Q307"/>
      <c r="R307"/>
      <c r="S307">
        <f>ROUND((SUM(S95:S306))/3,2)</f>
        <v>822.19</v>
      </c>
      <c r="T307"/>
      <c r="U307"/>
      <c r="V307">
        <f>ROUND((SUM(V95:V306))/3,2)</f>
        <v>0</v>
      </c>
      <c r="W307"/>
      <c r="Z307" s="1">
        <f>(SUM(Z95:Z306))</f>
        <v>0</v>
      </c>
    </row>
  </sheetData>
  <mergeCells count="257">
    <mergeCell ref="B11:H11"/>
    <mergeCell ref="F14:H14"/>
    <mergeCell ref="F15:H15"/>
    <mergeCell ref="F16:H16"/>
    <mergeCell ref="F17:H17"/>
    <mergeCell ref="F18:H18"/>
    <mergeCell ref="B1:C1"/>
    <mergeCell ref="E1:F1"/>
    <mergeCell ref="B2:V2"/>
    <mergeCell ref="B3:V3"/>
    <mergeCell ref="B7:H7"/>
    <mergeCell ref="B9:H9"/>
    <mergeCell ref="F25:H25"/>
    <mergeCell ref="F26:H26"/>
    <mergeCell ref="F27:H27"/>
    <mergeCell ref="F28:G28"/>
    <mergeCell ref="F29:G29"/>
    <mergeCell ref="F30:G30"/>
    <mergeCell ref="F19:H19"/>
    <mergeCell ref="F20:H20"/>
    <mergeCell ref="F21:H21"/>
    <mergeCell ref="F22:H22"/>
    <mergeCell ref="F23:H23"/>
    <mergeCell ref="F24:H24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B84:V84"/>
    <mergeCell ref="H1:I1"/>
    <mergeCell ref="B86:E86"/>
    <mergeCell ref="B87:E87"/>
    <mergeCell ref="B88:E88"/>
    <mergeCell ref="I86:P86"/>
    <mergeCell ref="B74:D74"/>
    <mergeCell ref="B75:D75"/>
    <mergeCell ref="B76:D76"/>
    <mergeCell ref="B77:D77"/>
    <mergeCell ref="B78:D78"/>
    <mergeCell ref="B80:D80"/>
    <mergeCell ref="B68:D68"/>
    <mergeCell ref="B69:D69"/>
    <mergeCell ref="B70:D70"/>
    <mergeCell ref="B71:D71"/>
    <mergeCell ref="B72:D72"/>
    <mergeCell ref="B73:D73"/>
    <mergeCell ref="B61:D61"/>
    <mergeCell ref="B62:D62"/>
    <mergeCell ref="B63:D63"/>
    <mergeCell ref="B65:D65"/>
    <mergeCell ref="B66:D66"/>
    <mergeCell ref="B67:D67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D97:E97"/>
    <mergeCell ref="D98:E98"/>
    <mergeCell ref="D99:E99"/>
    <mergeCell ref="D100:E100"/>
    <mergeCell ref="D114:E114"/>
    <mergeCell ref="D115:E115"/>
    <mergeCell ref="D116:E116"/>
    <mergeCell ref="D117:E117"/>
    <mergeCell ref="D118:E118"/>
    <mergeCell ref="D119:E119"/>
    <mergeCell ref="D107:E107"/>
    <mergeCell ref="D108:E108"/>
    <mergeCell ref="D109:E109"/>
    <mergeCell ref="D110:E110"/>
    <mergeCell ref="D111:E111"/>
    <mergeCell ref="D113:E113"/>
    <mergeCell ref="D127:E127"/>
    <mergeCell ref="D128:E128"/>
    <mergeCell ref="D129:E129"/>
    <mergeCell ref="D130:E130"/>
    <mergeCell ref="D131:E131"/>
    <mergeCell ref="D132:E132"/>
    <mergeCell ref="D120:E120"/>
    <mergeCell ref="D121:E121"/>
    <mergeCell ref="D123:E123"/>
    <mergeCell ref="D124:E124"/>
    <mergeCell ref="D125:E125"/>
    <mergeCell ref="D126:E126"/>
    <mergeCell ref="D140:E140"/>
    <mergeCell ref="D141:E141"/>
    <mergeCell ref="D142:E142"/>
    <mergeCell ref="D143:E143"/>
    <mergeCell ref="D144:E144"/>
    <mergeCell ref="D146:E146"/>
    <mergeCell ref="D133:E133"/>
    <mergeCell ref="D134:E134"/>
    <mergeCell ref="D136:E136"/>
    <mergeCell ref="D137:E137"/>
    <mergeCell ref="D138:E138"/>
    <mergeCell ref="D139:E139"/>
    <mergeCell ref="D153:E153"/>
    <mergeCell ref="D154:E154"/>
    <mergeCell ref="D155:E155"/>
    <mergeCell ref="D156:E156"/>
    <mergeCell ref="D157:E157"/>
    <mergeCell ref="D158:E158"/>
    <mergeCell ref="D147:E147"/>
    <mergeCell ref="D148:E148"/>
    <mergeCell ref="D149:E149"/>
    <mergeCell ref="D150:E150"/>
    <mergeCell ref="D151:E151"/>
    <mergeCell ref="D152:E152"/>
    <mergeCell ref="D166:E166"/>
    <mergeCell ref="D167:E167"/>
    <mergeCell ref="D168:E168"/>
    <mergeCell ref="D169:E169"/>
    <mergeCell ref="D170:E170"/>
    <mergeCell ref="D171:E171"/>
    <mergeCell ref="D159:E159"/>
    <mergeCell ref="D161:E161"/>
    <mergeCell ref="D162:E162"/>
    <mergeCell ref="D163:E163"/>
    <mergeCell ref="D164:E164"/>
    <mergeCell ref="D165:E165"/>
    <mergeCell ref="D180:E180"/>
    <mergeCell ref="D182:E182"/>
    <mergeCell ref="D183:E183"/>
    <mergeCell ref="D184:E184"/>
    <mergeCell ref="D185:E185"/>
    <mergeCell ref="D186:E186"/>
    <mergeCell ref="D172:E172"/>
    <mergeCell ref="D173:E173"/>
    <mergeCell ref="D174:E174"/>
    <mergeCell ref="D176:E176"/>
    <mergeCell ref="D177:E177"/>
    <mergeCell ref="D178:E178"/>
    <mergeCell ref="D194:E194"/>
    <mergeCell ref="D195:E195"/>
    <mergeCell ref="D196:E196"/>
    <mergeCell ref="D197:E197"/>
    <mergeCell ref="D198:E198"/>
    <mergeCell ref="D199:E199"/>
    <mergeCell ref="D187:E187"/>
    <mergeCell ref="D188:E188"/>
    <mergeCell ref="D189:E189"/>
    <mergeCell ref="D190:E190"/>
    <mergeCell ref="D191:E191"/>
    <mergeCell ref="D193:E193"/>
    <mergeCell ref="D206:E206"/>
    <mergeCell ref="D207:E207"/>
    <mergeCell ref="D209:E209"/>
    <mergeCell ref="D210:E210"/>
    <mergeCell ref="D211:E211"/>
    <mergeCell ref="D212:E212"/>
    <mergeCell ref="D200:E200"/>
    <mergeCell ref="D201:E201"/>
    <mergeCell ref="D202:E202"/>
    <mergeCell ref="D203:E203"/>
    <mergeCell ref="D204:E204"/>
    <mergeCell ref="D205:E205"/>
    <mergeCell ref="D219:E219"/>
    <mergeCell ref="D220:E220"/>
    <mergeCell ref="D221:E221"/>
    <mergeCell ref="D222:E222"/>
    <mergeCell ref="D224:E224"/>
    <mergeCell ref="D225:E225"/>
    <mergeCell ref="D213:E213"/>
    <mergeCell ref="D214:E214"/>
    <mergeCell ref="D215:E215"/>
    <mergeCell ref="D216:E216"/>
    <mergeCell ref="D217:E217"/>
    <mergeCell ref="D218:E218"/>
    <mergeCell ref="D233:E233"/>
    <mergeCell ref="D234:E234"/>
    <mergeCell ref="D235:E235"/>
    <mergeCell ref="D236:E236"/>
    <mergeCell ref="D237:E237"/>
    <mergeCell ref="D238:E238"/>
    <mergeCell ref="D226:E226"/>
    <mergeCell ref="D227:E227"/>
    <mergeCell ref="D228:E228"/>
    <mergeCell ref="D230:E230"/>
    <mergeCell ref="D231:E231"/>
    <mergeCell ref="D232:E232"/>
    <mergeCell ref="D246:E246"/>
    <mergeCell ref="D247:E247"/>
    <mergeCell ref="D248:E248"/>
    <mergeCell ref="D249:E249"/>
    <mergeCell ref="D250:E250"/>
    <mergeCell ref="D252:E252"/>
    <mergeCell ref="D239:E239"/>
    <mergeCell ref="D240:E240"/>
    <mergeCell ref="D241:E241"/>
    <mergeCell ref="D242:E242"/>
    <mergeCell ref="D244:E244"/>
    <mergeCell ref="D245:E245"/>
    <mergeCell ref="D259:E259"/>
    <mergeCell ref="D261:E261"/>
    <mergeCell ref="D262:E262"/>
    <mergeCell ref="D263:E263"/>
    <mergeCell ref="D264:E264"/>
    <mergeCell ref="D265:E265"/>
    <mergeCell ref="D253:E253"/>
    <mergeCell ref="D254:E254"/>
    <mergeCell ref="D255:E255"/>
    <mergeCell ref="D256:E256"/>
    <mergeCell ref="D257:E257"/>
    <mergeCell ref="D258:E258"/>
    <mergeCell ref="D273:E273"/>
    <mergeCell ref="D274:E274"/>
    <mergeCell ref="D275:E275"/>
    <mergeCell ref="D276:E276"/>
    <mergeCell ref="D277:E277"/>
    <mergeCell ref="D278:E278"/>
    <mergeCell ref="D267:E267"/>
    <mergeCell ref="D268:E268"/>
    <mergeCell ref="D269:E269"/>
    <mergeCell ref="D270:E270"/>
    <mergeCell ref="D271:E271"/>
    <mergeCell ref="D272:E272"/>
    <mergeCell ref="D286:E286"/>
    <mergeCell ref="D287:E287"/>
    <mergeCell ref="D288:E288"/>
    <mergeCell ref="D289:E289"/>
    <mergeCell ref="D290:E290"/>
    <mergeCell ref="D291:E291"/>
    <mergeCell ref="D279:E279"/>
    <mergeCell ref="D280:E280"/>
    <mergeCell ref="D281:E281"/>
    <mergeCell ref="D282:E282"/>
    <mergeCell ref="D283:E283"/>
    <mergeCell ref="D285:E285"/>
    <mergeCell ref="D307:E307"/>
    <mergeCell ref="D300:E300"/>
    <mergeCell ref="D301:E301"/>
    <mergeCell ref="D302:E302"/>
    <mergeCell ref="D303:E303"/>
    <mergeCell ref="D304:E304"/>
    <mergeCell ref="D306:E306"/>
    <mergeCell ref="D293:E293"/>
    <mergeCell ref="D294:E294"/>
    <mergeCell ref="D295:E295"/>
    <mergeCell ref="D296:E296"/>
    <mergeCell ref="D297:E297"/>
    <mergeCell ref="D299:E299"/>
  </mergeCells>
  <hyperlinks>
    <hyperlink ref="B1:C1" location="A2:A2" tooltip="Klikni na prechod ku Kryciemu listu..." display="Krycí list rozpočtu" xr:uid="{00000000-0004-0000-0600-000000000000}"/>
    <hyperlink ref="E1:F1" location="A54:A54" tooltip="Klikni na prechod ku rekapitulácii..." display="Rekapitulácia rozpočtu" xr:uid="{00000000-0004-0000-0600-000001000000}"/>
    <hyperlink ref="H1:I1" location="B94:B94" tooltip="Klikni na prechod ku Rozpočet..." display="Rozpočet" xr:uid="{00000000-0004-0000-0600-0000020000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ZŠ Medzilaborecká 112020 korekcie / SO02 Architektonicko stavebná časť</oddHeader>
    <oddFooter>&amp;RStrana &amp;P z &amp;N    &amp;L&amp;7Spracované systémom Systematic® Kalkulus, tel.: 051 77 10 585</oddFooter>
  </headerFooter>
  <rowBreaks count="2" manualBreakCount="2">
    <brk id="40" max="16383" man="1"/>
    <brk id="8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283"/>
  <sheetViews>
    <sheetView workbookViewId="0">
      <pane ySplit="1" topLeftCell="A249" activePane="bottomLeft" state="frozen"/>
      <selection pane="bottomLeft" activeCell="D271" sqref="D271:E271"/>
    </sheetView>
  </sheetViews>
  <sheetFormatPr defaultColWidth="0" defaultRowHeight="15" x14ac:dyDescent="0.25"/>
  <cols>
    <col min="1" max="1" width="1.7109375" style="1" customWidth="1"/>
    <col min="2" max="2" width="4.7109375" style="1" customWidth="1"/>
    <col min="3" max="3" width="12.7109375" style="1" customWidth="1"/>
    <col min="4" max="5" width="22.7109375" style="1" customWidth="1"/>
    <col min="6" max="7" width="9.7109375" style="1" customWidth="1"/>
    <col min="8" max="9" width="12.7109375" style="1" customWidth="1"/>
    <col min="10" max="10" width="10.7109375" style="1" hidden="1" customWidth="1"/>
    <col min="11" max="15" width="0" style="1" hidden="1" customWidth="1"/>
    <col min="16" max="16" width="9.7109375" style="1" customWidth="1"/>
    <col min="17" max="18" width="0" style="1" hidden="1" customWidth="1"/>
    <col min="19" max="19" width="7.7109375" style="1" customWidth="1"/>
    <col min="20" max="21" width="0" style="1" hidden="1" customWidth="1"/>
    <col min="22" max="22" width="7.7109375" style="1" customWidth="1"/>
    <col min="23" max="23" width="2.7109375" style="1" customWidth="1"/>
    <col min="24" max="26" width="0" style="1" hidden="1" customWidth="1"/>
    <col min="27" max="27" width="9.140625" style="1" hidden="1" customWidth="1"/>
  </cols>
  <sheetData>
    <row r="1" spans="1:23" ht="35.1" customHeight="1" x14ac:dyDescent="0.25">
      <c r="A1"/>
      <c r="B1" s="2" t="s">
        <v>36</v>
      </c>
      <c r="C1" s="2"/>
      <c r="D1"/>
      <c r="E1" s="2" t="s">
        <v>0</v>
      </c>
      <c r="F1" s="2"/>
      <c r="G1"/>
      <c r="H1" s="2" t="s">
        <v>108</v>
      </c>
      <c r="I1" s="2"/>
      <c r="J1"/>
      <c r="K1"/>
      <c r="L1"/>
      <c r="M1"/>
      <c r="N1"/>
      <c r="O1"/>
      <c r="P1"/>
      <c r="Q1"/>
      <c r="R1"/>
      <c r="S1"/>
      <c r="T1"/>
      <c r="U1"/>
      <c r="V1"/>
      <c r="W1">
        <v>30.126000000000001</v>
      </c>
    </row>
    <row r="2" spans="1:23" ht="35.1" customHeight="1" x14ac:dyDescent="0.25">
      <c r="A2"/>
      <c r="B2" s="2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</row>
    <row r="3" spans="1:23" ht="18" customHeight="1" x14ac:dyDescent="0.25">
      <c r="A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/>
    </row>
    <row r="4" spans="1:23" ht="18" customHeight="1" x14ac:dyDescent="0.25">
      <c r="A4"/>
      <c r="B4" t="s">
        <v>1355</v>
      </c>
      <c r="C4"/>
      <c r="D4"/>
      <c r="E4"/>
      <c r="F4" t="s">
        <v>39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8" customHeight="1" x14ac:dyDescent="0.25">
      <c r="A5"/>
      <c r="B5" t="s">
        <v>1508</v>
      </c>
      <c r="C5"/>
      <c r="D5"/>
      <c r="E5"/>
      <c r="F5" t="s">
        <v>40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8" customHeight="1" x14ac:dyDescent="0.25">
      <c r="A6"/>
      <c r="B6" t="s">
        <v>41</v>
      </c>
      <c r="C6"/>
      <c r="D6" t="s">
        <v>42</v>
      </c>
      <c r="E6"/>
      <c r="F6" t="s">
        <v>43</v>
      </c>
      <c r="G6" t="s">
        <v>44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20.100000000000001" customHeight="1" x14ac:dyDescent="0.25">
      <c r="A7"/>
      <c r="B7" s="2" t="s">
        <v>45</v>
      </c>
      <c r="C7" s="2"/>
      <c r="D7" s="2"/>
      <c r="E7" s="2"/>
      <c r="F7" s="2"/>
      <c r="G7" s="2"/>
      <c r="H7" s="2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8" customHeight="1" x14ac:dyDescent="0.25">
      <c r="A8"/>
      <c r="B8" t="s">
        <v>48</v>
      </c>
      <c r="C8"/>
      <c r="D8"/>
      <c r="E8"/>
      <c r="F8" t="s">
        <v>49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20.100000000000001" customHeight="1" x14ac:dyDescent="0.25">
      <c r="A9"/>
      <c r="B9" s="2" t="s">
        <v>46</v>
      </c>
      <c r="C9" s="2"/>
      <c r="D9" s="2"/>
      <c r="E9" s="2"/>
      <c r="F9" s="2"/>
      <c r="G9" s="2"/>
      <c r="H9" s="2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8" customHeight="1" x14ac:dyDescent="0.25">
      <c r="A10"/>
      <c r="B10" t="s">
        <v>51</v>
      </c>
      <c r="C10"/>
      <c r="D10"/>
      <c r="E10"/>
      <c r="F10" t="s">
        <v>52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0.100000000000001" customHeight="1" x14ac:dyDescent="0.25">
      <c r="A11"/>
      <c r="B11" s="2" t="s">
        <v>47</v>
      </c>
      <c r="C11" s="2"/>
      <c r="D11" s="2"/>
      <c r="E11" s="2"/>
      <c r="F11" s="2"/>
      <c r="G11" s="2"/>
      <c r="H11" s="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8" customHeight="1" x14ac:dyDescent="0.25">
      <c r="A12"/>
      <c r="B12" t="s">
        <v>50</v>
      </c>
      <c r="C12"/>
      <c r="D12"/>
      <c r="E12"/>
      <c r="F12" t="s">
        <v>49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8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8" customHeight="1" x14ac:dyDescent="0.25">
      <c r="A14"/>
      <c r="B14" t="s">
        <v>6</v>
      </c>
      <c r="C14" t="s">
        <v>74</v>
      </c>
      <c r="D14" t="s">
        <v>75</v>
      </c>
      <c r="E14" t="s">
        <v>76</v>
      </c>
      <c r="F14" s="2" t="s">
        <v>58</v>
      </c>
      <c r="G14" s="2"/>
      <c r="H14" s="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8" customHeight="1" x14ac:dyDescent="0.25">
      <c r="A15"/>
      <c r="B15" t="s">
        <v>53</v>
      </c>
      <c r="C15">
        <f>'SO 7370'!E57</f>
        <v>0</v>
      </c>
      <c r="D15">
        <f>'SO 7370'!F57</f>
        <v>0</v>
      </c>
      <c r="E15">
        <f>'SO 7370'!G57</f>
        <v>0</v>
      </c>
      <c r="F15" s="2" t="s">
        <v>59</v>
      </c>
      <c r="G15" s="2"/>
      <c r="H15" s="2"/>
      <c r="I15"/>
      <c r="J15"/>
      <c r="K15"/>
      <c r="L15"/>
      <c r="M15"/>
      <c r="N15"/>
      <c r="O15"/>
      <c r="P15">
        <v>0</v>
      </c>
      <c r="Q15"/>
      <c r="R15"/>
      <c r="S15"/>
      <c r="T15"/>
      <c r="U15"/>
      <c r="V15"/>
      <c r="W15"/>
    </row>
    <row r="16" spans="1:23" ht="18" customHeight="1" x14ac:dyDescent="0.25">
      <c r="A16"/>
      <c r="B16" t="s">
        <v>54</v>
      </c>
      <c r="C16">
        <f>'SO 7370'!E65</f>
        <v>0</v>
      </c>
      <c r="D16">
        <f>'SO 7370'!F65</f>
        <v>0</v>
      </c>
      <c r="E16">
        <f>'SO 7370'!G65</f>
        <v>0</v>
      </c>
      <c r="F16" s="2" t="s">
        <v>60</v>
      </c>
      <c r="G16" s="2"/>
      <c r="H16" s="2"/>
      <c r="I16"/>
      <c r="J16"/>
      <c r="K16"/>
      <c r="L16"/>
      <c r="M16"/>
      <c r="N16"/>
      <c r="O16"/>
      <c r="P16">
        <f>(SUM(Z86:Z282))</f>
        <v>0</v>
      </c>
      <c r="Q16"/>
      <c r="R16"/>
      <c r="S16"/>
      <c r="T16"/>
      <c r="U16"/>
      <c r="V16"/>
      <c r="W16"/>
    </row>
    <row r="17" spans="1:26" ht="18" customHeight="1" x14ac:dyDescent="0.25">
      <c r="A17"/>
      <c r="B17" t="s">
        <v>55</v>
      </c>
      <c r="C17">
        <f>'SO 7370'!E69</f>
        <v>0</v>
      </c>
      <c r="D17">
        <f>'SO 7370'!F69</f>
        <v>0</v>
      </c>
      <c r="E17">
        <f>'SO 7370'!G69</f>
        <v>0</v>
      </c>
      <c r="F17" s="2" t="s">
        <v>61</v>
      </c>
      <c r="G17" s="2"/>
      <c r="H17" s="2"/>
      <c r="I17"/>
      <c r="J17"/>
      <c r="K17"/>
      <c r="L17"/>
      <c r="M17"/>
      <c r="N17"/>
      <c r="O17"/>
      <c r="P17">
        <v>0</v>
      </c>
      <c r="Q17"/>
      <c r="R17"/>
      <c r="S17"/>
      <c r="T17"/>
      <c r="U17"/>
      <c r="V17"/>
      <c r="W17"/>
    </row>
    <row r="18" spans="1:26" ht="18" customHeight="1" x14ac:dyDescent="0.25">
      <c r="A18"/>
      <c r="B18" t="s">
        <v>56</v>
      </c>
      <c r="C18"/>
      <c r="D18"/>
      <c r="E18"/>
      <c r="F18" s="2"/>
      <c r="G18" s="2"/>
      <c r="H18" s="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6" ht="18" customHeight="1" x14ac:dyDescent="0.25">
      <c r="A19"/>
      <c r="B19" t="s">
        <v>57</v>
      </c>
      <c r="C19"/>
      <c r="D19"/>
      <c r="E19">
        <f>SUM(E15:E18)</f>
        <v>0</v>
      </c>
      <c r="F19" s="2" t="s">
        <v>57</v>
      </c>
      <c r="G19" s="2"/>
      <c r="H19" s="2"/>
      <c r="I19"/>
      <c r="J19"/>
      <c r="K19"/>
      <c r="L19"/>
      <c r="M19"/>
      <c r="N19"/>
      <c r="O19"/>
      <c r="P19">
        <f>SUM(P15:P18)</f>
        <v>0</v>
      </c>
      <c r="Q19"/>
      <c r="R19"/>
      <c r="S19"/>
      <c r="T19"/>
      <c r="U19"/>
      <c r="V19"/>
      <c r="W19"/>
    </row>
    <row r="20" spans="1:26" ht="18" customHeight="1" x14ac:dyDescent="0.25">
      <c r="A20"/>
      <c r="B20" t="s">
        <v>67</v>
      </c>
      <c r="C20"/>
      <c r="D20"/>
      <c r="E20"/>
      <c r="F20" s="2" t="s">
        <v>67</v>
      </c>
      <c r="G20" s="2"/>
      <c r="H20" s="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6" ht="18" customHeight="1" x14ac:dyDescent="0.25">
      <c r="A21"/>
      <c r="B21" t="s">
        <v>68</v>
      </c>
      <c r="C21"/>
      <c r="D21"/>
      <c r="E21">
        <f>((E15*U22*0)+(E16*V22*0)+(E17*W22*0))/100</f>
        <v>0</v>
      </c>
      <c r="F21" s="2" t="s">
        <v>71</v>
      </c>
      <c r="G21" s="2"/>
      <c r="H21" s="2"/>
      <c r="I21"/>
      <c r="J21"/>
      <c r="K21"/>
      <c r="L21"/>
      <c r="M21"/>
      <c r="N21"/>
      <c r="O21"/>
      <c r="P21">
        <f>((E15*X22*0)+(E16*Y22*0)+(E17*Z22*0))/100</f>
        <v>0</v>
      </c>
      <c r="Q21"/>
      <c r="R21"/>
      <c r="S21"/>
      <c r="T21"/>
      <c r="U21"/>
      <c r="V21"/>
      <c r="W21"/>
    </row>
    <row r="22" spans="1:26" ht="18" customHeight="1" x14ac:dyDescent="0.25">
      <c r="A22"/>
      <c r="B22" t="s">
        <v>69</v>
      </c>
      <c r="C22"/>
      <c r="D22"/>
      <c r="E22">
        <f>((E15*U23*0)+(E16*V23*0)+(E17*W23*0))/100</f>
        <v>0</v>
      </c>
      <c r="F22" s="2" t="s">
        <v>72</v>
      </c>
      <c r="G22" s="2"/>
      <c r="H22" s="2"/>
      <c r="I22"/>
      <c r="J22"/>
      <c r="K22"/>
      <c r="L22"/>
      <c r="M22"/>
      <c r="N22"/>
      <c r="O22"/>
      <c r="P22">
        <f>((E15*X23*0)+(E16*Y23*0)+(E17*Z23*0))/100</f>
        <v>0</v>
      </c>
      <c r="Q22"/>
      <c r="R22"/>
      <c r="S22"/>
      <c r="T22"/>
      <c r="U22">
        <v>1</v>
      </c>
      <c r="V22">
        <v>1</v>
      </c>
      <c r="W22">
        <v>1</v>
      </c>
      <c r="X22" s="1">
        <v>1</v>
      </c>
      <c r="Y22" s="1">
        <v>1</v>
      </c>
      <c r="Z22" s="1">
        <v>1</v>
      </c>
    </row>
    <row r="23" spans="1:26" ht="18" customHeight="1" x14ac:dyDescent="0.25">
      <c r="A23"/>
      <c r="B23" t="s">
        <v>70</v>
      </c>
      <c r="C23"/>
      <c r="D23"/>
      <c r="E23">
        <f>((E15*U24*0)+(E16*V24*0)+(E17*W24*0))/100</f>
        <v>0</v>
      </c>
      <c r="F23" s="2" t="s">
        <v>73</v>
      </c>
      <c r="G23" s="2"/>
      <c r="H23" s="2"/>
      <c r="I23"/>
      <c r="J23"/>
      <c r="K23"/>
      <c r="L23"/>
      <c r="M23"/>
      <c r="N23"/>
      <c r="O23"/>
      <c r="P23">
        <f>((E15*X24*0)+(E16*Y24*0)+(E17*Z24*0))/100</f>
        <v>0</v>
      </c>
      <c r="Q23"/>
      <c r="R23"/>
      <c r="S23"/>
      <c r="T23"/>
      <c r="U23">
        <v>1</v>
      </c>
      <c r="V23">
        <v>1</v>
      </c>
      <c r="W23">
        <v>0</v>
      </c>
      <c r="X23" s="1">
        <v>1</v>
      </c>
      <c r="Y23" s="1">
        <v>1</v>
      </c>
      <c r="Z23" s="1">
        <v>1</v>
      </c>
    </row>
    <row r="24" spans="1:26" ht="18" customHeight="1" x14ac:dyDescent="0.25">
      <c r="A24"/>
      <c r="B24"/>
      <c r="C24"/>
      <c r="D24"/>
      <c r="E24"/>
      <c r="F24" s="2"/>
      <c r="G24" s="2"/>
      <c r="H24" s="2"/>
      <c r="I24"/>
      <c r="J24"/>
      <c r="K24"/>
      <c r="L24"/>
      <c r="M24"/>
      <c r="N24"/>
      <c r="O24"/>
      <c r="P24"/>
      <c r="Q24"/>
      <c r="R24"/>
      <c r="S24"/>
      <c r="T24"/>
      <c r="U24">
        <v>1</v>
      </c>
      <c r="V24">
        <v>1</v>
      </c>
      <c r="W24">
        <v>1</v>
      </c>
      <c r="X24" s="1">
        <v>1</v>
      </c>
      <c r="Y24" s="1">
        <v>1</v>
      </c>
      <c r="Z24" s="1">
        <v>0</v>
      </c>
    </row>
    <row r="25" spans="1:26" ht="18" customHeight="1" x14ac:dyDescent="0.25">
      <c r="A25"/>
      <c r="B25"/>
      <c r="C25"/>
      <c r="D25"/>
      <c r="E25"/>
      <c r="F25" s="2" t="s">
        <v>57</v>
      </c>
      <c r="G25" s="2"/>
      <c r="H25" s="2"/>
      <c r="I25"/>
      <c r="J25"/>
      <c r="K25"/>
      <c r="L25"/>
      <c r="M25"/>
      <c r="N25"/>
      <c r="O25"/>
      <c r="P25">
        <f>SUM(E21:E24)+SUM(P21:P24)</f>
        <v>0</v>
      </c>
      <c r="Q25"/>
      <c r="R25"/>
      <c r="S25"/>
      <c r="T25"/>
      <c r="U25"/>
      <c r="V25"/>
      <c r="W25"/>
    </row>
    <row r="26" spans="1:26" ht="18" customHeight="1" x14ac:dyDescent="0.25">
      <c r="A26"/>
      <c r="B26" t="s">
        <v>79</v>
      </c>
      <c r="C26"/>
      <c r="D26"/>
      <c r="E26"/>
      <c r="F26" s="2" t="s">
        <v>62</v>
      </c>
      <c r="G26" s="2"/>
      <c r="H26" s="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6" ht="18" customHeight="1" x14ac:dyDescent="0.25">
      <c r="A27"/>
      <c r="B27"/>
      <c r="C27"/>
      <c r="D27"/>
      <c r="E27"/>
      <c r="F27" s="2" t="s">
        <v>63</v>
      </c>
      <c r="G27" s="2"/>
      <c r="H27" s="2"/>
      <c r="I27"/>
      <c r="J27"/>
      <c r="K27"/>
      <c r="L27"/>
      <c r="M27"/>
      <c r="N27"/>
      <c r="O27"/>
      <c r="P27">
        <f>E19+P19+E25+P25</f>
        <v>0</v>
      </c>
      <c r="Q27"/>
      <c r="R27"/>
      <c r="S27"/>
      <c r="T27"/>
      <c r="U27"/>
      <c r="V27"/>
      <c r="W27"/>
    </row>
    <row r="28" spans="1:26" ht="18" customHeight="1" x14ac:dyDescent="0.25">
      <c r="A28"/>
      <c r="B28"/>
      <c r="C28"/>
      <c r="D28"/>
      <c r="E28"/>
      <c r="F28" s="2" t="s">
        <v>64</v>
      </c>
      <c r="G28" s="2"/>
      <c r="H28">
        <f>P27-SUM('SO 7370'!K86:'SO 7370'!K282)</f>
        <v>0</v>
      </c>
      <c r="I28"/>
      <c r="J28"/>
      <c r="K28"/>
      <c r="L28"/>
      <c r="M28"/>
      <c r="N28"/>
      <c r="O28"/>
      <c r="P28">
        <f>ROUND(((ROUND(H28,2)*20)*1/100),2)</f>
        <v>0</v>
      </c>
      <c r="Q28"/>
      <c r="R28"/>
      <c r="S28"/>
      <c r="T28"/>
      <c r="U28"/>
      <c r="V28"/>
      <c r="W28"/>
    </row>
    <row r="29" spans="1:26" ht="18" customHeight="1" x14ac:dyDescent="0.25">
      <c r="A29"/>
      <c r="B29"/>
      <c r="C29"/>
      <c r="D29"/>
      <c r="E29"/>
      <c r="F29" s="2" t="s">
        <v>65</v>
      </c>
      <c r="G29" s="2"/>
      <c r="H29">
        <f>SUM('SO 7370'!K86:'SO 7370'!K282)</f>
        <v>0</v>
      </c>
      <c r="I29"/>
      <c r="J29"/>
      <c r="K29"/>
      <c r="L29"/>
      <c r="M29"/>
      <c r="N29"/>
      <c r="O29"/>
      <c r="P29">
        <f>ROUND(((ROUND(H29,2)*0)/100),2)</f>
        <v>0</v>
      </c>
      <c r="Q29"/>
      <c r="R29"/>
      <c r="S29"/>
      <c r="T29"/>
      <c r="U29"/>
      <c r="V29"/>
      <c r="W29"/>
    </row>
    <row r="30" spans="1:26" ht="18" customHeight="1" x14ac:dyDescent="0.25">
      <c r="A30"/>
      <c r="B30"/>
      <c r="C30"/>
      <c r="D30"/>
      <c r="E30"/>
      <c r="F30" s="2" t="s">
        <v>66</v>
      </c>
      <c r="G30" s="2"/>
      <c r="H30"/>
      <c r="I30"/>
      <c r="J30"/>
      <c r="K30"/>
      <c r="L30"/>
      <c r="M30"/>
      <c r="N30"/>
      <c r="O30"/>
      <c r="P30">
        <f>SUM(P27:P29)</f>
        <v>0</v>
      </c>
      <c r="Q30"/>
      <c r="R30"/>
      <c r="S30"/>
      <c r="T30"/>
      <c r="U30"/>
      <c r="V30"/>
      <c r="W30"/>
    </row>
    <row r="31" spans="1:26" ht="18" customHeight="1" x14ac:dyDescent="0.25">
      <c r="A31"/>
      <c r="B31"/>
      <c r="C31"/>
      <c r="D31"/>
      <c r="E31"/>
      <c r="F31" s="2"/>
      <c r="G31" s="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6" ht="18" customHeight="1" x14ac:dyDescent="0.25">
      <c r="A32"/>
      <c r="B32" t="s">
        <v>77</v>
      </c>
      <c r="C32"/>
      <c r="D32"/>
      <c r="E32" t="s">
        <v>78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8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8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8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8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35.1" customHeight="1" x14ac:dyDescent="0.25">
      <c r="A44"/>
      <c r="B44" s="2" t="s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/>
    </row>
    <row r="45" spans="1:2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20.100000000000001" customHeight="1" x14ac:dyDescent="0.25">
      <c r="A46"/>
      <c r="B46" s="2" t="s">
        <v>45</v>
      </c>
      <c r="C46" s="2"/>
      <c r="D46" s="2"/>
      <c r="E46" s="2"/>
      <c r="F46" s="2" t="s">
        <v>42</v>
      </c>
      <c r="G46" s="2"/>
      <c r="H46" s="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20.100000000000001" customHeight="1" x14ac:dyDescent="0.25">
      <c r="A47"/>
      <c r="B47" s="2" t="s">
        <v>46</v>
      </c>
      <c r="C47" s="2"/>
      <c r="D47" s="2"/>
      <c r="E47" s="2"/>
      <c r="F47" s="2" t="s">
        <v>40</v>
      </c>
      <c r="G47" s="2"/>
      <c r="H47" s="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20.100000000000001" customHeight="1" x14ac:dyDescent="0.25">
      <c r="A48"/>
      <c r="B48" s="2" t="s">
        <v>47</v>
      </c>
      <c r="C48" s="2"/>
      <c r="D48" s="2"/>
      <c r="E48" s="2"/>
      <c r="F48" s="2" t="s">
        <v>83</v>
      </c>
      <c r="G48" s="2"/>
      <c r="H48" s="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6" ht="30" customHeight="1" x14ac:dyDescent="0.25">
      <c r="A49"/>
      <c r="B49" s="2" t="s">
        <v>1</v>
      </c>
      <c r="C49" s="2"/>
      <c r="D49" s="2"/>
      <c r="E49" s="2"/>
      <c r="F49" s="2"/>
      <c r="G49" s="2"/>
      <c r="H49" s="2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6" x14ac:dyDescent="0.25">
      <c r="A50"/>
      <c r="B50" t="s">
        <v>1355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6" x14ac:dyDescent="0.25">
      <c r="A51"/>
      <c r="B51" t="s">
        <v>1508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6" x14ac:dyDescent="0.25">
      <c r="A53"/>
      <c r="B53" t="s">
        <v>84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6" x14ac:dyDescent="0.25">
      <c r="A54"/>
      <c r="B54" s="2" t="s">
        <v>80</v>
      </c>
      <c r="C54" s="2"/>
      <c r="D54"/>
      <c r="E54" t="s">
        <v>74</v>
      </c>
      <c r="F54" t="s">
        <v>75</v>
      </c>
      <c r="G54" t="s">
        <v>57</v>
      </c>
      <c r="H54" t="s">
        <v>81</v>
      </c>
      <c r="I54" t="s">
        <v>82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6" x14ac:dyDescent="0.25">
      <c r="A55"/>
      <c r="B55" s="2" t="s">
        <v>85</v>
      </c>
      <c r="C55" s="2"/>
      <c r="D55" s="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 s="2" t="s">
        <v>91</v>
      </c>
      <c r="C56" s="2"/>
      <c r="D56" s="2"/>
      <c r="E56">
        <f>'SO 7370'!L89</f>
        <v>0</v>
      </c>
      <c r="F56">
        <f>'SO 7370'!M89</f>
        <v>0</v>
      </c>
      <c r="G56">
        <f>'SO 7370'!I89</f>
        <v>0</v>
      </c>
      <c r="H56">
        <f>'SO 7370'!S89</f>
        <v>0</v>
      </c>
      <c r="I56">
        <f>'SO 7370'!V89</f>
        <v>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 s="2" t="s">
        <v>85</v>
      </c>
      <c r="C57" s="2"/>
      <c r="D57" s="2"/>
      <c r="E57">
        <f>'SO 7370'!L91</f>
        <v>0</v>
      </c>
      <c r="F57">
        <f>'SO 7370'!M91</f>
        <v>0</v>
      </c>
      <c r="G57">
        <f>'SO 7370'!I91</f>
        <v>0</v>
      </c>
      <c r="H57">
        <f>'SO 7370'!S91</f>
        <v>0</v>
      </c>
      <c r="I57">
        <f>'SO 7370'!V91</f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V58"/>
      <c r="W58"/>
    </row>
    <row r="59" spans="1:26" x14ac:dyDescent="0.25">
      <c r="A59"/>
      <c r="B59" s="2" t="s">
        <v>93</v>
      </c>
      <c r="C59" s="2"/>
      <c r="D59" s="2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 s="2" t="s">
        <v>96</v>
      </c>
      <c r="C60" s="2"/>
      <c r="D60" s="2"/>
      <c r="E60">
        <f>'SO 7370'!L108</f>
        <v>0</v>
      </c>
      <c r="F60">
        <f>'SO 7370'!M108</f>
        <v>0</v>
      </c>
      <c r="G60">
        <f>'SO 7370'!I108</f>
        <v>0</v>
      </c>
      <c r="H60">
        <f>'SO 7370'!S108</f>
        <v>0</v>
      </c>
      <c r="I60">
        <f>'SO 7370'!V108</f>
        <v>0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/>
      <c r="B61" s="2" t="s">
        <v>756</v>
      </c>
      <c r="C61" s="2"/>
      <c r="D61" s="2"/>
      <c r="E61">
        <f>'SO 7370'!L132</f>
        <v>0</v>
      </c>
      <c r="F61">
        <f>'SO 7370'!M132</f>
        <v>0</v>
      </c>
      <c r="G61">
        <f>'SO 7370'!I132</f>
        <v>0</v>
      </c>
      <c r="H61">
        <f>'SO 7370'!S132</f>
        <v>0</v>
      </c>
      <c r="I61">
        <f>'SO 7370'!V132</f>
        <v>0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/>
      <c r="B62" s="2" t="s">
        <v>394</v>
      </c>
      <c r="C62" s="2"/>
      <c r="D62" s="2"/>
      <c r="E62">
        <f>'SO 7370'!L178</f>
        <v>0</v>
      </c>
      <c r="F62">
        <f>'SO 7370'!M178</f>
        <v>0</v>
      </c>
      <c r="G62">
        <f>'SO 7370'!I178</f>
        <v>0</v>
      </c>
      <c r="H62">
        <f>'SO 7370'!S178</f>
        <v>0.01</v>
      </c>
      <c r="I62">
        <f>'SO 7370'!V178</f>
        <v>0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x14ac:dyDescent="0.25">
      <c r="A63"/>
      <c r="B63" s="2" t="s">
        <v>1509</v>
      </c>
      <c r="C63" s="2"/>
      <c r="D63" s="2"/>
      <c r="E63">
        <f>'SO 7370'!L201</f>
        <v>0</v>
      </c>
      <c r="F63">
        <f>'SO 7370'!M201</f>
        <v>0</v>
      </c>
      <c r="G63">
        <f>'SO 7370'!I201</f>
        <v>0</v>
      </c>
      <c r="H63">
        <f>'SO 7370'!S201</f>
        <v>0</v>
      </c>
      <c r="I63">
        <f>'SO 7370'!V201</f>
        <v>0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25">
      <c r="A64"/>
      <c r="B64" s="2" t="s">
        <v>757</v>
      </c>
      <c r="C64" s="2"/>
      <c r="D64" s="2"/>
      <c r="E64">
        <f>'SO 7370'!L272</f>
        <v>0</v>
      </c>
      <c r="F64">
        <f>'SO 7370'!M272</f>
        <v>0</v>
      </c>
      <c r="G64">
        <f>'SO 7370'!I272</f>
        <v>0</v>
      </c>
      <c r="H64">
        <f>'SO 7370'!S272</f>
        <v>0.01</v>
      </c>
      <c r="I64">
        <f>'SO 7370'!V272</f>
        <v>0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/>
      <c r="B65" s="2" t="s">
        <v>93</v>
      </c>
      <c r="C65" s="2"/>
      <c r="D65" s="2"/>
      <c r="E65">
        <f>'SO 7370'!L274</f>
        <v>0</v>
      </c>
      <c r="F65">
        <f>'SO 7370'!M274</f>
        <v>0</v>
      </c>
      <c r="G65">
        <f>'SO 7370'!I274</f>
        <v>0</v>
      </c>
      <c r="H65">
        <f>'SO 7370'!S274</f>
        <v>0.02</v>
      </c>
      <c r="I65">
        <f>'SO 7370'!V274</f>
        <v>0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V66"/>
      <c r="W66"/>
    </row>
    <row r="67" spans="1:26" x14ac:dyDescent="0.25">
      <c r="A67"/>
      <c r="B67" s="2" t="s">
        <v>105</v>
      </c>
      <c r="C67" s="2"/>
      <c r="D67" s="2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/>
      <c r="B68" s="2" t="s">
        <v>1330</v>
      </c>
      <c r="C68" s="2"/>
      <c r="D68" s="2"/>
      <c r="E68">
        <f>'SO 7370'!L280</f>
        <v>0</v>
      </c>
      <c r="F68">
        <f>'SO 7370'!M280</f>
        <v>0</v>
      </c>
      <c r="G68">
        <f>'SO 7370'!I280</f>
        <v>0</v>
      </c>
      <c r="H68">
        <f>'SO 7370'!S280</f>
        <v>0</v>
      </c>
      <c r="I68">
        <f>'SO 7370'!V280</f>
        <v>0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/>
      <c r="B69" s="2" t="s">
        <v>105</v>
      </c>
      <c r="C69" s="2"/>
      <c r="D69" s="2"/>
      <c r="E69">
        <f>'SO 7370'!L282</f>
        <v>0</v>
      </c>
      <c r="F69">
        <f>'SO 7370'!M282</f>
        <v>0</v>
      </c>
      <c r="G69">
        <f>'SO 7370'!I282</f>
        <v>0</v>
      </c>
      <c r="H69">
        <f>'SO 7370'!S282</f>
        <v>0</v>
      </c>
      <c r="I69">
        <f>'SO 7370'!V282</f>
        <v>0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V70"/>
      <c r="W70"/>
    </row>
    <row r="71" spans="1:26" x14ac:dyDescent="0.25">
      <c r="A71"/>
      <c r="B71" s="2" t="s">
        <v>107</v>
      </c>
      <c r="C71" s="2"/>
      <c r="D71" s="2"/>
      <c r="E71">
        <f>'SO 7370'!L283</f>
        <v>0</v>
      </c>
      <c r="F71">
        <f>'SO 7370'!M283</f>
        <v>0</v>
      </c>
      <c r="G71">
        <f>'SO 7370'!I283</f>
        <v>0</v>
      </c>
      <c r="H71">
        <f>'SO 7370'!S283</f>
        <v>0.02</v>
      </c>
      <c r="I71">
        <f>'SO 7370'!V283</f>
        <v>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6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6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6" ht="35.1" customHeight="1" x14ac:dyDescent="0.25">
      <c r="A75"/>
      <c r="B75" s="2" t="s">
        <v>108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/>
    </row>
    <row r="76" spans="1:26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6" ht="20.100000000000001" customHeight="1" x14ac:dyDescent="0.25">
      <c r="A77"/>
      <c r="B77" s="2" t="s">
        <v>45</v>
      </c>
      <c r="C77" s="2"/>
      <c r="D77" s="2"/>
      <c r="E77" s="2"/>
      <c r="F77"/>
      <c r="G77"/>
      <c r="H77" t="s">
        <v>42</v>
      </c>
      <c r="I77" s="2"/>
      <c r="J77" s="2"/>
      <c r="K77" s="2"/>
      <c r="L77" s="2"/>
      <c r="M77" s="2"/>
      <c r="N77" s="2"/>
      <c r="O77" s="2"/>
      <c r="P77" s="2"/>
      <c r="Q77"/>
      <c r="R77"/>
      <c r="S77"/>
      <c r="T77"/>
      <c r="U77"/>
      <c r="V77"/>
      <c r="W77"/>
    </row>
    <row r="78" spans="1:26" ht="20.100000000000001" customHeight="1" x14ac:dyDescent="0.25">
      <c r="A78"/>
      <c r="B78" s="2" t="s">
        <v>46</v>
      </c>
      <c r="C78" s="2"/>
      <c r="D78" s="2"/>
      <c r="E78" s="2"/>
      <c r="F78"/>
      <c r="G78"/>
      <c r="H78" t="s">
        <v>119</v>
      </c>
      <c r="I78" t="s">
        <v>120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6" ht="20.100000000000001" customHeight="1" x14ac:dyDescent="0.25">
      <c r="A79"/>
      <c r="B79" s="2" t="s">
        <v>47</v>
      </c>
      <c r="C79" s="2"/>
      <c r="D79" s="2"/>
      <c r="E79" s="2"/>
      <c r="F79"/>
      <c r="G79"/>
      <c r="H79" t="s">
        <v>121</v>
      </c>
      <c r="I79" t="s">
        <v>44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6" ht="20.100000000000001" customHeight="1" x14ac:dyDescent="0.25">
      <c r="A80"/>
      <c r="B80" t="s">
        <v>122</v>
      </c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6" ht="20.100000000000001" customHeight="1" x14ac:dyDescent="0.25">
      <c r="A81"/>
      <c r="B81" t="s">
        <v>1355</v>
      </c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6" ht="20.100000000000001" customHeight="1" x14ac:dyDescent="0.25">
      <c r="A82"/>
      <c r="B82" t="s">
        <v>1508</v>
      </c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6" ht="20.100000000000001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6" ht="20.100000000000001" customHeight="1" x14ac:dyDescent="0.25">
      <c r="A84"/>
      <c r="B84" t="s">
        <v>84</v>
      </c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6" x14ac:dyDescent="0.25">
      <c r="A85"/>
      <c r="B85" t="s">
        <v>109</v>
      </c>
      <c r="C85" t="s">
        <v>110</v>
      </c>
      <c r="D85" t="s">
        <v>111</v>
      </c>
      <c r="E85"/>
      <c r="F85" t="s">
        <v>112</v>
      </c>
      <c r="G85" t="s">
        <v>113</v>
      </c>
      <c r="H85" t="s">
        <v>114</v>
      </c>
      <c r="I85" t="s">
        <v>115</v>
      </c>
      <c r="J85"/>
      <c r="K85"/>
      <c r="L85"/>
      <c r="M85"/>
      <c r="N85"/>
      <c r="O85"/>
      <c r="P85" t="s">
        <v>116</v>
      </c>
      <c r="Q85"/>
      <c r="R85"/>
      <c r="S85" t="s">
        <v>117</v>
      </c>
      <c r="T85"/>
      <c r="U85"/>
      <c r="V85" t="s">
        <v>118</v>
      </c>
      <c r="W85"/>
    </row>
    <row r="86" spans="1:26" x14ac:dyDescent="0.25">
      <c r="A86"/>
      <c r="B86"/>
      <c r="C86"/>
      <c r="D86" s="2" t="s">
        <v>85</v>
      </c>
      <c r="E86" s="2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26" x14ac:dyDescent="0.25">
      <c r="A87"/>
      <c r="B87"/>
      <c r="C87">
        <v>9</v>
      </c>
      <c r="D87" s="2" t="s">
        <v>91</v>
      </c>
      <c r="E87" s="2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26" ht="24.95" customHeight="1" x14ac:dyDescent="0.25">
      <c r="A88"/>
      <c r="B88"/>
      <c r="C88" t="s">
        <v>1510</v>
      </c>
      <c r="D88" s="2" t="s">
        <v>1511</v>
      </c>
      <c r="E88" s="2"/>
      <c r="F88" t="s">
        <v>255</v>
      </c>
      <c r="G88">
        <v>0.74401774048805236</v>
      </c>
      <c r="H88">
        <v>0</v>
      </c>
      <c r="I88">
        <f>ROUND(G88*(H88),2)</f>
        <v>0</v>
      </c>
      <c r="J88">
        <f>ROUND(G88*(N88),2)</f>
        <v>0</v>
      </c>
      <c r="K88">
        <f>ROUND(G88*(O88),2)</f>
        <v>0</v>
      </c>
      <c r="L88">
        <f>ROUND(G88*(H88),2)</f>
        <v>0</v>
      </c>
      <c r="M88"/>
      <c r="N88">
        <v>0</v>
      </c>
      <c r="O88"/>
      <c r="P88"/>
      <c r="Q88"/>
      <c r="R88"/>
      <c r="S88">
        <f>ROUND(G88*(P88),3)</f>
        <v>0</v>
      </c>
      <c r="T88"/>
      <c r="U88"/>
      <c r="V88"/>
      <c r="W88"/>
      <c r="Z88" s="1">
        <f>0.058844*POWER(I88,0.952797)</f>
        <v>0</v>
      </c>
    </row>
    <row r="89" spans="1:26" x14ac:dyDescent="0.25">
      <c r="A89"/>
      <c r="B89"/>
      <c r="C89">
        <v>9</v>
      </c>
      <c r="D89" s="2" t="s">
        <v>91</v>
      </c>
      <c r="E89" s="2"/>
      <c r="F89"/>
      <c r="G89"/>
      <c r="H89"/>
      <c r="I89">
        <f>ROUND((SUM(I87:I88))/1,2)</f>
        <v>0</v>
      </c>
      <c r="J89"/>
      <c r="K89"/>
      <c r="L89">
        <f>ROUND((SUM(L87:L88))/1,2)</f>
        <v>0</v>
      </c>
      <c r="M89">
        <f>ROUND((SUM(M87:M88))/1,2)</f>
        <v>0</v>
      </c>
      <c r="N89"/>
      <c r="O89"/>
      <c r="P89"/>
      <c r="Q89"/>
      <c r="R89"/>
      <c r="S89">
        <f>ROUND((SUM(S87:S88))/1,2)</f>
        <v>0</v>
      </c>
      <c r="T89"/>
      <c r="U89"/>
      <c r="V89">
        <f>ROUND((SUM(V87:V88))/1,2)</f>
        <v>0</v>
      </c>
      <c r="W89"/>
      <c r="X89"/>
      <c r="Y89"/>
      <c r="Z89"/>
    </row>
    <row r="90" spans="1:26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spans="1:26" x14ac:dyDescent="0.25">
      <c r="A91"/>
      <c r="B91"/>
      <c r="C91"/>
      <c r="D91" s="2" t="s">
        <v>85</v>
      </c>
      <c r="E91" s="2"/>
      <c r="F91"/>
      <c r="G91"/>
      <c r="H91"/>
      <c r="I91">
        <f>ROUND((SUM(I86:I90))/2,2)</f>
        <v>0</v>
      </c>
      <c r="J91"/>
      <c r="K91"/>
      <c r="L91">
        <f>ROUND((SUM(L86:L90))/2,2)</f>
        <v>0</v>
      </c>
      <c r="M91">
        <f>ROUND((SUM(M86:M90))/2,2)</f>
        <v>0</v>
      </c>
      <c r="N91"/>
      <c r="O91"/>
      <c r="P91"/>
      <c r="Q91"/>
      <c r="R91"/>
      <c r="S91">
        <f>ROUND((SUM(S86:S90))/2,2)</f>
        <v>0</v>
      </c>
      <c r="T91"/>
      <c r="U91"/>
      <c r="V91">
        <f>ROUND((SUM(V86:V90))/2,2)</f>
        <v>0</v>
      </c>
      <c r="W91"/>
    </row>
    <row r="92" spans="1:26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spans="1:26" x14ac:dyDescent="0.25">
      <c r="A93"/>
      <c r="B93"/>
      <c r="C93"/>
      <c r="D93" s="2" t="s">
        <v>93</v>
      </c>
      <c r="E93" s="2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26" x14ac:dyDescent="0.25">
      <c r="A94"/>
      <c r="B94"/>
      <c r="C94">
        <v>713</v>
      </c>
      <c r="D94" s="2" t="s">
        <v>96</v>
      </c>
      <c r="E94" s="2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:26" ht="24.95" customHeight="1" x14ac:dyDescent="0.25">
      <c r="A95"/>
      <c r="B95"/>
      <c r="C95" t="s">
        <v>819</v>
      </c>
      <c r="D95" s="2" t="s">
        <v>820</v>
      </c>
      <c r="E95" s="2"/>
      <c r="F95" t="s">
        <v>215</v>
      </c>
      <c r="G95">
        <v>112</v>
      </c>
      <c r="H95">
        <v>0</v>
      </c>
      <c r="I95">
        <f t="shared" ref="I95:I107" si="0">ROUND(G95*(H95),2)</f>
        <v>0</v>
      </c>
      <c r="J95">
        <f t="shared" ref="J95:J107" si="1">ROUND(G95*(N95),2)</f>
        <v>0</v>
      </c>
      <c r="K95">
        <f t="shared" ref="K95:K107" si="2">ROUND(G95*(O95),2)</f>
        <v>0</v>
      </c>
      <c r="L95">
        <f t="shared" ref="L95:L107" si="3">ROUND(G95*(H95),2)</f>
        <v>0</v>
      </c>
      <c r="M95"/>
      <c r="N95">
        <v>0</v>
      </c>
      <c r="O95"/>
      <c r="P95"/>
      <c r="Q95"/>
      <c r="R95"/>
      <c r="S95">
        <f t="shared" ref="S95:S107" si="4">ROUND(G95*(P95),3)</f>
        <v>0</v>
      </c>
      <c r="T95"/>
      <c r="U95"/>
      <c r="V95"/>
      <c r="W95"/>
      <c r="Z95" s="1">
        <f t="shared" ref="Z95:Z107" si="5">0.058844*POWER(I95,0.952797)</f>
        <v>0</v>
      </c>
    </row>
    <row r="96" spans="1:26" ht="24.95" customHeight="1" x14ac:dyDescent="0.25">
      <c r="A96"/>
      <c r="B96"/>
      <c r="C96" t="s">
        <v>1512</v>
      </c>
      <c r="D96" s="2" t="s">
        <v>1513</v>
      </c>
      <c r="E96" s="2"/>
      <c r="F96" t="s">
        <v>215</v>
      </c>
      <c r="G96">
        <v>117.6</v>
      </c>
      <c r="H96">
        <v>0</v>
      </c>
      <c r="I96">
        <f t="shared" si="0"/>
        <v>0</v>
      </c>
      <c r="J96">
        <f t="shared" si="1"/>
        <v>0</v>
      </c>
      <c r="K96">
        <f t="shared" si="2"/>
        <v>0</v>
      </c>
      <c r="L96">
        <f t="shared" si="3"/>
        <v>0</v>
      </c>
      <c r="M96"/>
      <c r="N96">
        <v>0</v>
      </c>
      <c r="O96"/>
      <c r="P96"/>
      <c r="Q96"/>
      <c r="R96"/>
      <c r="S96">
        <f t="shared" si="4"/>
        <v>0</v>
      </c>
      <c r="T96"/>
      <c r="U96"/>
      <c r="V96"/>
      <c r="W96"/>
      <c r="Z96" s="1">
        <f t="shared" si="5"/>
        <v>0</v>
      </c>
    </row>
    <row r="97" spans="1:26" ht="24.95" customHeight="1" x14ac:dyDescent="0.25">
      <c r="A97"/>
      <c r="B97"/>
      <c r="C97" t="s">
        <v>821</v>
      </c>
      <c r="D97" s="2" t="s">
        <v>822</v>
      </c>
      <c r="E97" s="2"/>
      <c r="F97" t="s">
        <v>215</v>
      </c>
      <c r="G97">
        <v>115</v>
      </c>
      <c r="H97">
        <v>0</v>
      </c>
      <c r="I97">
        <f t="shared" si="0"/>
        <v>0</v>
      </c>
      <c r="J97">
        <f t="shared" si="1"/>
        <v>0</v>
      </c>
      <c r="K97">
        <f t="shared" si="2"/>
        <v>0</v>
      </c>
      <c r="L97">
        <f t="shared" si="3"/>
        <v>0</v>
      </c>
      <c r="M97"/>
      <c r="N97">
        <v>0</v>
      </c>
      <c r="O97"/>
      <c r="P97"/>
      <c r="Q97"/>
      <c r="R97"/>
      <c r="S97">
        <f t="shared" si="4"/>
        <v>0</v>
      </c>
      <c r="T97"/>
      <c r="U97"/>
      <c r="V97"/>
      <c r="W97"/>
      <c r="Z97" s="1">
        <f t="shared" si="5"/>
        <v>0</v>
      </c>
    </row>
    <row r="98" spans="1:26" ht="24.95" customHeight="1" x14ac:dyDescent="0.25">
      <c r="A98"/>
      <c r="B98"/>
      <c r="C98" t="s">
        <v>1514</v>
      </c>
      <c r="D98" s="2" t="s">
        <v>1515</v>
      </c>
      <c r="E98" s="2"/>
      <c r="F98" t="s">
        <v>215</v>
      </c>
      <c r="G98">
        <v>120.75</v>
      </c>
      <c r="H98">
        <v>0</v>
      </c>
      <c r="I98">
        <f t="shared" si="0"/>
        <v>0</v>
      </c>
      <c r="J98">
        <f t="shared" si="1"/>
        <v>0</v>
      </c>
      <c r="K98">
        <f t="shared" si="2"/>
        <v>0</v>
      </c>
      <c r="L98">
        <f t="shared" si="3"/>
        <v>0</v>
      </c>
      <c r="M98"/>
      <c r="N98">
        <v>0</v>
      </c>
      <c r="O98"/>
      <c r="P98"/>
      <c r="Q98"/>
      <c r="R98"/>
      <c r="S98">
        <f t="shared" si="4"/>
        <v>0</v>
      </c>
      <c r="T98"/>
      <c r="U98"/>
      <c r="V98"/>
      <c r="W98"/>
      <c r="Z98" s="1">
        <f t="shared" si="5"/>
        <v>0</v>
      </c>
    </row>
    <row r="99" spans="1:26" ht="24.95" customHeight="1" x14ac:dyDescent="0.25">
      <c r="A99"/>
      <c r="B99"/>
      <c r="C99" t="s">
        <v>823</v>
      </c>
      <c r="D99" s="2" t="s">
        <v>824</v>
      </c>
      <c r="E99" s="2"/>
      <c r="F99" t="s">
        <v>215</v>
      </c>
      <c r="G99">
        <v>26</v>
      </c>
      <c r="H99">
        <v>0</v>
      </c>
      <c r="I99">
        <f t="shared" si="0"/>
        <v>0</v>
      </c>
      <c r="J99">
        <f t="shared" si="1"/>
        <v>0</v>
      </c>
      <c r="K99">
        <f t="shared" si="2"/>
        <v>0</v>
      </c>
      <c r="L99">
        <f t="shared" si="3"/>
        <v>0</v>
      </c>
      <c r="M99"/>
      <c r="N99">
        <v>0</v>
      </c>
      <c r="O99"/>
      <c r="P99"/>
      <c r="Q99"/>
      <c r="R99"/>
      <c r="S99">
        <f t="shared" si="4"/>
        <v>0</v>
      </c>
      <c r="T99"/>
      <c r="U99"/>
      <c r="V99"/>
      <c r="W99"/>
      <c r="Z99" s="1">
        <f t="shared" si="5"/>
        <v>0</v>
      </c>
    </row>
    <row r="100" spans="1:26" ht="24.95" customHeight="1" x14ac:dyDescent="0.25">
      <c r="A100"/>
      <c r="B100"/>
      <c r="C100" t="s">
        <v>1516</v>
      </c>
      <c r="D100" s="2" t="s">
        <v>1517</v>
      </c>
      <c r="E100" s="2"/>
      <c r="F100" t="s">
        <v>215</v>
      </c>
      <c r="G100">
        <v>27.3</v>
      </c>
      <c r="H100">
        <v>0</v>
      </c>
      <c r="I100">
        <f t="shared" si="0"/>
        <v>0</v>
      </c>
      <c r="J100">
        <f t="shared" si="1"/>
        <v>0</v>
      </c>
      <c r="K100">
        <f t="shared" si="2"/>
        <v>0</v>
      </c>
      <c r="L100">
        <f t="shared" si="3"/>
        <v>0</v>
      </c>
      <c r="M100"/>
      <c r="N100">
        <v>0</v>
      </c>
      <c r="O100"/>
      <c r="P100"/>
      <c r="Q100"/>
      <c r="R100"/>
      <c r="S100">
        <f t="shared" si="4"/>
        <v>0</v>
      </c>
      <c r="T100"/>
      <c r="U100"/>
      <c r="V100"/>
      <c r="W100"/>
      <c r="Z100" s="1">
        <f t="shared" si="5"/>
        <v>0</v>
      </c>
    </row>
    <row r="101" spans="1:26" ht="24.95" customHeight="1" x14ac:dyDescent="0.25">
      <c r="A101"/>
      <c r="B101"/>
      <c r="C101" t="s">
        <v>825</v>
      </c>
      <c r="D101" s="2" t="s">
        <v>826</v>
      </c>
      <c r="E101" s="2"/>
      <c r="F101" t="s">
        <v>215</v>
      </c>
      <c r="G101">
        <v>31</v>
      </c>
      <c r="H101">
        <v>0</v>
      </c>
      <c r="I101">
        <f t="shared" si="0"/>
        <v>0</v>
      </c>
      <c r="J101">
        <f t="shared" si="1"/>
        <v>0</v>
      </c>
      <c r="K101">
        <f t="shared" si="2"/>
        <v>0</v>
      </c>
      <c r="L101">
        <f t="shared" si="3"/>
        <v>0</v>
      </c>
      <c r="M101"/>
      <c r="N101">
        <v>0</v>
      </c>
      <c r="O101"/>
      <c r="P101"/>
      <c r="Q101"/>
      <c r="R101"/>
      <c r="S101">
        <f t="shared" si="4"/>
        <v>0</v>
      </c>
      <c r="T101"/>
      <c r="U101"/>
      <c r="V101"/>
      <c r="W101"/>
      <c r="Z101" s="1">
        <f t="shared" si="5"/>
        <v>0</v>
      </c>
    </row>
    <row r="102" spans="1:26" ht="24.95" customHeight="1" x14ac:dyDescent="0.25">
      <c r="A102"/>
      <c r="B102"/>
      <c r="C102" t="s">
        <v>1518</v>
      </c>
      <c r="D102" s="2" t="s">
        <v>1519</v>
      </c>
      <c r="E102" s="2"/>
      <c r="F102" t="s">
        <v>215</v>
      </c>
      <c r="G102">
        <v>32.549999999999997</v>
      </c>
      <c r="H102">
        <v>0</v>
      </c>
      <c r="I102">
        <f t="shared" si="0"/>
        <v>0</v>
      </c>
      <c r="J102">
        <f t="shared" si="1"/>
        <v>0</v>
      </c>
      <c r="K102">
        <f t="shared" si="2"/>
        <v>0</v>
      </c>
      <c r="L102">
        <f t="shared" si="3"/>
        <v>0</v>
      </c>
      <c r="M102"/>
      <c r="N102">
        <v>0</v>
      </c>
      <c r="O102"/>
      <c r="P102"/>
      <c r="Q102"/>
      <c r="R102"/>
      <c r="S102">
        <f t="shared" si="4"/>
        <v>0</v>
      </c>
      <c r="T102"/>
      <c r="U102"/>
      <c r="V102"/>
      <c r="W102"/>
      <c r="Z102" s="1">
        <f t="shared" si="5"/>
        <v>0</v>
      </c>
    </row>
    <row r="103" spans="1:26" ht="24.95" customHeight="1" x14ac:dyDescent="0.25">
      <c r="A103"/>
      <c r="B103"/>
      <c r="C103" t="s">
        <v>1520</v>
      </c>
      <c r="D103" s="2" t="s">
        <v>1521</v>
      </c>
      <c r="E103" s="2"/>
      <c r="F103" t="s">
        <v>215</v>
      </c>
      <c r="G103">
        <v>2</v>
      </c>
      <c r="H103">
        <v>0</v>
      </c>
      <c r="I103">
        <f t="shared" si="0"/>
        <v>0</v>
      </c>
      <c r="J103">
        <f t="shared" si="1"/>
        <v>0</v>
      </c>
      <c r="K103">
        <f t="shared" si="2"/>
        <v>0</v>
      </c>
      <c r="L103">
        <f t="shared" si="3"/>
        <v>0</v>
      </c>
      <c r="M103"/>
      <c r="N103">
        <v>0</v>
      </c>
      <c r="O103"/>
      <c r="P103"/>
      <c r="Q103"/>
      <c r="R103"/>
      <c r="S103">
        <f t="shared" si="4"/>
        <v>0</v>
      </c>
      <c r="T103"/>
      <c r="U103"/>
      <c r="V103"/>
      <c r="W103"/>
      <c r="Z103" s="1">
        <f t="shared" si="5"/>
        <v>0</v>
      </c>
    </row>
    <row r="104" spans="1:26" ht="24.95" customHeight="1" x14ac:dyDescent="0.25">
      <c r="A104"/>
      <c r="B104"/>
      <c r="C104" t="s">
        <v>1522</v>
      </c>
      <c r="D104" s="2" t="s">
        <v>1523</v>
      </c>
      <c r="E104" s="2"/>
      <c r="F104" t="s">
        <v>215</v>
      </c>
      <c r="G104">
        <v>2.1</v>
      </c>
      <c r="H104">
        <v>0</v>
      </c>
      <c r="I104">
        <f t="shared" si="0"/>
        <v>0</v>
      </c>
      <c r="J104">
        <f t="shared" si="1"/>
        <v>0</v>
      </c>
      <c r="K104">
        <f t="shared" si="2"/>
        <v>0</v>
      </c>
      <c r="L104">
        <f t="shared" si="3"/>
        <v>0</v>
      </c>
      <c r="M104"/>
      <c r="N104">
        <v>0</v>
      </c>
      <c r="O104"/>
      <c r="P104"/>
      <c r="Q104"/>
      <c r="R104"/>
      <c r="S104">
        <f t="shared" si="4"/>
        <v>0</v>
      </c>
      <c r="T104"/>
      <c r="U104"/>
      <c r="V104"/>
      <c r="W104"/>
      <c r="Z104" s="1">
        <f t="shared" si="5"/>
        <v>0</v>
      </c>
    </row>
    <row r="105" spans="1:26" ht="24.95" customHeight="1" x14ac:dyDescent="0.25">
      <c r="A105"/>
      <c r="B105"/>
      <c r="C105" t="s">
        <v>1524</v>
      </c>
      <c r="D105" s="2" t="s">
        <v>1525</v>
      </c>
      <c r="E105" s="2"/>
      <c r="F105" t="s">
        <v>215</v>
      </c>
      <c r="G105">
        <v>33</v>
      </c>
      <c r="H105">
        <v>0</v>
      </c>
      <c r="I105">
        <f t="shared" si="0"/>
        <v>0</v>
      </c>
      <c r="J105">
        <f t="shared" si="1"/>
        <v>0</v>
      </c>
      <c r="K105">
        <f t="shared" si="2"/>
        <v>0</v>
      </c>
      <c r="L105">
        <f t="shared" si="3"/>
        <v>0</v>
      </c>
      <c r="M105"/>
      <c r="N105">
        <v>0</v>
      </c>
      <c r="O105"/>
      <c r="P105"/>
      <c r="Q105"/>
      <c r="R105"/>
      <c r="S105">
        <f t="shared" si="4"/>
        <v>0</v>
      </c>
      <c r="T105"/>
      <c r="U105"/>
      <c r="V105"/>
      <c r="W105"/>
      <c r="Z105" s="1">
        <f t="shared" si="5"/>
        <v>0</v>
      </c>
    </row>
    <row r="106" spans="1:26" ht="24.95" customHeight="1" x14ac:dyDescent="0.25">
      <c r="A106"/>
      <c r="B106"/>
      <c r="C106" t="s">
        <v>1526</v>
      </c>
      <c r="D106" s="2" t="s">
        <v>1527</v>
      </c>
      <c r="E106" s="2"/>
      <c r="F106" t="s">
        <v>215</v>
      </c>
      <c r="G106">
        <v>34.65</v>
      </c>
      <c r="H106">
        <v>0</v>
      </c>
      <c r="I106">
        <f t="shared" si="0"/>
        <v>0</v>
      </c>
      <c r="J106">
        <f t="shared" si="1"/>
        <v>0</v>
      </c>
      <c r="K106">
        <f t="shared" si="2"/>
        <v>0</v>
      </c>
      <c r="L106">
        <f t="shared" si="3"/>
        <v>0</v>
      </c>
      <c r="M106"/>
      <c r="N106">
        <v>0</v>
      </c>
      <c r="O106"/>
      <c r="P106"/>
      <c r="Q106"/>
      <c r="R106"/>
      <c r="S106">
        <f t="shared" si="4"/>
        <v>0</v>
      </c>
      <c r="T106"/>
      <c r="U106"/>
      <c r="V106"/>
      <c r="W106"/>
      <c r="Z106" s="1">
        <f t="shared" si="5"/>
        <v>0</v>
      </c>
    </row>
    <row r="107" spans="1:26" ht="24.95" customHeight="1" x14ac:dyDescent="0.25">
      <c r="A107"/>
      <c r="B107"/>
      <c r="C107" t="s">
        <v>1528</v>
      </c>
      <c r="D107" s="2" t="s">
        <v>1529</v>
      </c>
      <c r="E107" s="2"/>
      <c r="F107" t="s">
        <v>255</v>
      </c>
      <c r="G107">
        <v>1.0514630877971649</v>
      </c>
      <c r="H107">
        <v>0</v>
      </c>
      <c r="I107">
        <f t="shared" si="0"/>
        <v>0</v>
      </c>
      <c r="J107">
        <f t="shared" si="1"/>
        <v>0</v>
      </c>
      <c r="K107">
        <f t="shared" si="2"/>
        <v>0</v>
      </c>
      <c r="L107">
        <f t="shared" si="3"/>
        <v>0</v>
      </c>
      <c r="M107"/>
      <c r="N107">
        <v>0</v>
      </c>
      <c r="O107"/>
      <c r="P107"/>
      <c r="Q107"/>
      <c r="R107"/>
      <c r="S107">
        <f t="shared" si="4"/>
        <v>0</v>
      </c>
      <c r="T107"/>
      <c r="U107"/>
      <c r="V107"/>
      <c r="W107"/>
      <c r="Z107" s="1">
        <f t="shared" si="5"/>
        <v>0</v>
      </c>
    </row>
    <row r="108" spans="1:26" x14ac:dyDescent="0.25">
      <c r="A108"/>
      <c r="B108"/>
      <c r="C108">
        <v>713</v>
      </c>
      <c r="D108" s="2" t="s">
        <v>96</v>
      </c>
      <c r="E108" s="2"/>
      <c r="F108"/>
      <c r="G108"/>
      <c r="H108"/>
      <c r="I108">
        <f>ROUND((SUM(I94:I107))/1,2)</f>
        <v>0</v>
      </c>
      <c r="J108"/>
      <c r="K108"/>
      <c r="L108">
        <f>ROUND((SUM(L94:L107))/1,2)</f>
        <v>0</v>
      </c>
      <c r="M108">
        <f>ROUND((SUM(M94:M107))/1,2)</f>
        <v>0</v>
      </c>
      <c r="N108"/>
      <c r="O108"/>
      <c r="P108"/>
      <c r="Q108"/>
      <c r="R108"/>
      <c r="S108">
        <f>ROUND((SUM(S94:S107))/1,2)</f>
        <v>0</v>
      </c>
      <c r="T108"/>
      <c r="U108"/>
      <c r="V108">
        <f>ROUND((SUM(V94:V107))/1,2)</f>
        <v>0</v>
      </c>
      <c r="W108"/>
      <c r="X108"/>
      <c r="Y108"/>
      <c r="Z108"/>
    </row>
    <row r="109" spans="1:26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6" x14ac:dyDescent="0.25">
      <c r="A110"/>
      <c r="B110"/>
      <c r="C110">
        <v>721</v>
      </c>
      <c r="D110" s="2" t="s">
        <v>756</v>
      </c>
      <c r="E110" s="2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:26" ht="24.95" customHeight="1" x14ac:dyDescent="0.25">
      <c r="A111"/>
      <c r="B111"/>
      <c r="C111" t="s">
        <v>862</v>
      </c>
      <c r="D111" s="2" t="s">
        <v>863</v>
      </c>
      <c r="E111" s="2"/>
      <c r="F111" t="s">
        <v>215</v>
      </c>
      <c r="G111">
        <v>81</v>
      </c>
      <c r="H111">
        <v>0</v>
      </c>
      <c r="I111">
        <f t="shared" ref="I111:I131" si="6">ROUND(G111*(H111),2)</f>
        <v>0</v>
      </c>
      <c r="J111">
        <f t="shared" ref="J111:J131" si="7">ROUND(G111*(N111),2)</f>
        <v>0</v>
      </c>
      <c r="K111">
        <f t="shared" ref="K111:K131" si="8">ROUND(G111*(O111),2)</f>
        <v>0</v>
      </c>
      <c r="L111">
        <f t="shared" ref="L111:L131" si="9">ROUND(G111*(H111),2)</f>
        <v>0</v>
      </c>
      <c r="M111"/>
      <c r="N111">
        <v>0</v>
      </c>
      <c r="O111"/>
      <c r="P111"/>
      <c r="Q111"/>
      <c r="R111"/>
      <c r="S111">
        <f t="shared" ref="S111:S131" si="10">ROUND(G111*(P111),3)</f>
        <v>0</v>
      </c>
      <c r="T111"/>
      <c r="U111"/>
      <c r="V111"/>
      <c r="W111"/>
      <c r="Z111" s="1">
        <f t="shared" ref="Z111:Z131" si="11">0.058844*POWER(I111,0.952797)</f>
        <v>0</v>
      </c>
    </row>
    <row r="112" spans="1:26" ht="24.95" customHeight="1" x14ac:dyDescent="0.25">
      <c r="A112"/>
      <c r="B112"/>
      <c r="C112" t="s">
        <v>1530</v>
      </c>
      <c r="D112" s="2" t="s">
        <v>1531</v>
      </c>
      <c r="E112" s="2"/>
      <c r="F112" t="s">
        <v>215</v>
      </c>
      <c r="G112">
        <v>16</v>
      </c>
      <c r="H112">
        <v>0</v>
      </c>
      <c r="I112">
        <f t="shared" si="6"/>
        <v>0</v>
      </c>
      <c r="J112">
        <f t="shared" si="7"/>
        <v>0</v>
      </c>
      <c r="K112">
        <f t="shared" si="8"/>
        <v>0</v>
      </c>
      <c r="L112">
        <f t="shared" si="9"/>
        <v>0</v>
      </c>
      <c r="M112"/>
      <c r="N112">
        <v>0</v>
      </c>
      <c r="O112"/>
      <c r="P112"/>
      <c r="Q112"/>
      <c r="R112"/>
      <c r="S112">
        <f t="shared" si="10"/>
        <v>0</v>
      </c>
      <c r="T112"/>
      <c r="U112"/>
      <c r="V112"/>
      <c r="W112"/>
      <c r="Z112" s="1">
        <f t="shared" si="11"/>
        <v>0</v>
      </c>
    </row>
    <row r="113" spans="1:26" ht="24.95" customHeight="1" x14ac:dyDescent="0.25">
      <c r="A113"/>
      <c r="B113"/>
      <c r="C113" t="s">
        <v>858</v>
      </c>
      <c r="D113" s="2" t="s">
        <v>859</v>
      </c>
      <c r="E113" s="2"/>
      <c r="F113" t="s">
        <v>215</v>
      </c>
      <c r="G113">
        <v>35</v>
      </c>
      <c r="H113">
        <v>0</v>
      </c>
      <c r="I113">
        <f t="shared" si="6"/>
        <v>0</v>
      </c>
      <c r="J113">
        <f t="shared" si="7"/>
        <v>0</v>
      </c>
      <c r="K113">
        <f t="shared" si="8"/>
        <v>0</v>
      </c>
      <c r="L113">
        <f t="shared" si="9"/>
        <v>0</v>
      </c>
      <c r="M113"/>
      <c r="N113">
        <v>0</v>
      </c>
      <c r="O113"/>
      <c r="P113"/>
      <c r="Q113"/>
      <c r="R113"/>
      <c r="S113">
        <f t="shared" si="10"/>
        <v>0</v>
      </c>
      <c r="T113"/>
      <c r="U113"/>
      <c r="V113"/>
      <c r="W113"/>
      <c r="Z113" s="1">
        <f t="shared" si="11"/>
        <v>0</v>
      </c>
    </row>
    <row r="114" spans="1:26" ht="24.95" customHeight="1" x14ac:dyDescent="0.25">
      <c r="A114"/>
      <c r="B114"/>
      <c r="C114" t="s">
        <v>860</v>
      </c>
      <c r="D114" s="2" t="s">
        <v>861</v>
      </c>
      <c r="E114" s="2"/>
      <c r="F114" t="s">
        <v>215</v>
      </c>
      <c r="G114">
        <v>40</v>
      </c>
      <c r="H114">
        <v>0</v>
      </c>
      <c r="I114">
        <f t="shared" si="6"/>
        <v>0</v>
      </c>
      <c r="J114">
        <f t="shared" si="7"/>
        <v>0</v>
      </c>
      <c r="K114">
        <f t="shared" si="8"/>
        <v>0</v>
      </c>
      <c r="L114">
        <f t="shared" si="9"/>
        <v>0</v>
      </c>
      <c r="M114"/>
      <c r="N114">
        <v>0</v>
      </c>
      <c r="O114"/>
      <c r="P114"/>
      <c r="Q114"/>
      <c r="R114"/>
      <c r="S114">
        <f t="shared" si="10"/>
        <v>0</v>
      </c>
      <c r="T114"/>
      <c r="U114"/>
      <c r="V114"/>
      <c r="W114"/>
      <c r="Z114" s="1">
        <f t="shared" si="11"/>
        <v>0</v>
      </c>
    </row>
    <row r="115" spans="1:26" ht="24.95" customHeight="1" x14ac:dyDescent="0.25">
      <c r="A115"/>
      <c r="B115"/>
      <c r="C115" t="s">
        <v>850</v>
      </c>
      <c r="D115" s="2" t="s">
        <v>851</v>
      </c>
      <c r="E115" s="2"/>
      <c r="F115" t="s">
        <v>215</v>
      </c>
      <c r="G115">
        <v>69</v>
      </c>
      <c r="H115">
        <v>0</v>
      </c>
      <c r="I115">
        <f t="shared" si="6"/>
        <v>0</v>
      </c>
      <c r="J115">
        <f t="shared" si="7"/>
        <v>0</v>
      </c>
      <c r="K115">
        <f t="shared" si="8"/>
        <v>0</v>
      </c>
      <c r="L115">
        <f t="shared" si="9"/>
        <v>0</v>
      </c>
      <c r="M115"/>
      <c r="N115">
        <v>0</v>
      </c>
      <c r="O115"/>
      <c r="P115"/>
      <c r="Q115"/>
      <c r="R115"/>
      <c r="S115">
        <f t="shared" si="10"/>
        <v>0</v>
      </c>
      <c r="T115"/>
      <c r="U115"/>
      <c r="V115"/>
      <c r="W115"/>
      <c r="Z115" s="1">
        <f t="shared" si="11"/>
        <v>0</v>
      </c>
    </row>
    <row r="116" spans="1:26" ht="24.95" customHeight="1" x14ac:dyDescent="0.25">
      <c r="A116"/>
      <c r="B116"/>
      <c r="C116" t="s">
        <v>852</v>
      </c>
      <c r="D116" s="2" t="s">
        <v>853</v>
      </c>
      <c r="E116" s="2"/>
      <c r="F116" t="s">
        <v>215</v>
      </c>
      <c r="G116">
        <v>8</v>
      </c>
      <c r="H116">
        <v>0</v>
      </c>
      <c r="I116">
        <f t="shared" si="6"/>
        <v>0</v>
      </c>
      <c r="J116">
        <f t="shared" si="7"/>
        <v>0</v>
      </c>
      <c r="K116">
        <f t="shared" si="8"/>
        <v>0</v>
      </c>
      <c r="L116">
        <f t="shared" si="9"/>
        <v>0</v>
      </c>
      <c r="M116"/>
      <c r="N116">
        <v>0</v>
      </c>
      <c r="O116"/>
      <c r="P116"/>
      <c r="Q116"/>
      <c r="R116"/>
      <c r="S116">
        <f t="shared" si="10"/>
        <v>0</v>
      </c>
      <c r="T116"/>
      <c r="U116"/>
      <c r="V116"/>
      <c r="W116"/>
      <c r="Z116" s="1">
        <f t="shared" si="11"/>
        <v>0</v>
      </c>
    </row>
    <row r="117" spans="1:26" ht="24.95" customHeight="1" x14ac:dyDescent="0.25">
      <c r="A117"/>
      <c r="B117"/>
      <c r="C117" t="s">
        <v>854</v>
      </c>
      <c r="D117" s="2" t="s">
        <v>855</v>
      </c>
      <c r="E117" s="2"/>
      <c r="F117" t="s">
        <v>215</v>
      </c>
      <c r="G117">
        <v>28</v>
      </c>
      <c r="H117">
        <v>0</v>
      </c>
      <c r="I117">
        <f t="shared" si="6"/>
        <v>0</v>
      </c>
      <c r="J117">
        <f t="shared" si="7"/>
        <v>0</v>
      </c>
      <c r="K117">
        <f t="shared" si="8"/>
        <v>0</v>
      </c>
      <c r="L117">
        <f t="shared" si="9"/>
        <v>0</v>
      </c>
      <c r="M117"/>
      <c r="N117">
        <v>0</v>
      </c>
      <c r="O117"/>
      <c r="P117"/>
      <c r="Q117"/>
      <c r="R117"/>
      <c r="S117">
        <f t="shared" si="10"/>
        <v>0</v>
      </c>
      <c r="T117"/>
      <c r="U117"/>
      <c r="V117"/>
      <c r="W117"/>
      <c r="Z117" s="1">
        <f t="shared" si="11"/>
        <v>0</v>
      </c>
    </row>
    <row r="118" spans="1:26" ht="24.95" customHeight="1" x14ac:dyDescent="0.25">
      <c r="A118"/>
      <c r="B118"/>
      <c r="C118" t="s">
        <v>856</v>
      </c>
      <c r="D118" s="2" t="s">
        <v>857</v>
      </c>
      <c r="E118" s="2"/>
      <c r="F118" t="s">
        <v>215</v>
      </c>
      <c r="G118">
        <v>38</v>
      </c>
      <c r="H118">
        <v>0</v>
      </c>
      <c r="I118">
        <f t="shared" si="6"/>
        <v>0</v>
      </c>
      <c r="J118">
        <f t="shared" si="7"/>
        <v>0</v>
      </c>
      <c r="K118">
        <f t="shared" si="8"/>
        <v>0</v>
      </c>
      <c r="L118">
        <f t="shared" si="9"/>
        <v>0</v>
      </c>
      <c r="M118"/>
      <c r="N118">
        <v>0</v>
      </c>
      <c r="O118"/>
      <c r="P118"/>
      <c r="Q118"/>
      <c r="R118"/>
      <c r="S118">
        <f t="shared" si="10"/>
        <v>0</v>
      </c>
      <c r="T118"/>
      <c r="U118"/>
      <c r="V118"/>
      <c r="W118"/>
      <c r="Z118" s="1">
        <f t="shared" si="11"/>
        <v>0</v>
      </c>
    </row>
    <row r="119" spans="1:26" ht="24.95" customHeight="1" x14ac:dyDescent="0.25">
      <c r="A119"/>
      <c r="B119"/>
      <c r="C119" t="s">
        <v>1532</v>
      </c>
      <c r="D119" s="2" t="s">
        <v>1533</v>
      </c>
      <c r="E119" s="2"/>
      <c r="F119" t="s">
        <v>779</v>
      </c>
      <c r="G119">
        <v>29</v>
      </c>
      <c r="H119">
        <v>0</v>
      </c>
      <c r="I119">
        <f t="shared" si="6"/>
        <v>0</v>
      </c>
      <c r="J119">
        <f t="shared" si="7"/>
        <v>0</v>
      </c>
      <c r="K119">
        <f t="shared" si="8"/>
        <v>0</v>
      </c>
      <c r="L119">
        <f t="shared" si="9"/>
        <v>0</v>
      </c>
      <c r="M119"/>
      <c r="N119">
        <v>0</v>
      </c>
      <c r="O119"/>
      <c r="P119"/>
      <c r="Q119"/>
      <c r="R119"/>
      <c r="S119">
        <f t="shared" si="10"/>
        <v>0</v>
      </c>
      <c r="T119"/>
      <c r="U119"/>
      <c r="V119"/>
      <c r="W119"/>
      <c r="Z119" s="1">
        <f t="shared" si="11"/>
        <v>0</v>
      </c>
    </row>
    <row r="120" spans="1:26" ht="24.95" customHeight="1" x14ac:dyDescent="0.25">
      <c r="A120"/>
      <c r="B120"/>
      <c r="C120" t="s">
        <v>864</v>
      </c>
      <c r="D120" s="2" t="s">
        <v>865</v>
      </c>
      <c r="E120" s="2"/>
      <c r="F120" t="s">
        <v>779</v>
      </c>
      <c r="G120">
        <v>11</v>
      </c>
      <c r="H120">
        <v>0</v>
      </c>
      <c r="I120">
        <f t="shared" si="6"/>
        <v>0</v>
      </c>
      <c r="J120">
        <f t="shared" si="7"/>
        <v>0</v>
      </c>
      <c r="K120">
        <f t="shared" si="8"/>
        <v>0</v>
      </c>
      <c r="L120">
        <f t="shared" si="9"/>
        <v>0</v>
      </c>
      <c r="M120"/>
      <c r="N120">
        <v>0</v>
      </c>
      <c r="O120"/>
      <c r="P120"/>
      <c r="Q120"/>
      <c r="R120"/>
      <c r="S120">
        <f t="shared" si="10"/>
        <v>0</v>
      </c>
      <c r="T120"/>
      <c r="U120"/>
      <c r="V120"/>
      <c r="W120"/>
      <c r="Z120" s="1">
        <f t="shared" si="11"/>
        <v>0</v>
      </c>
    </row>
    <row r="121" spans="1:26" ht="24.95" customHeight="1" x14ac:dyDescent="0.25">
      <c r="A121"/>
      <c r="B121"/>
      <c r="C121" t="s">
        <v>866</v>
      </c>
      <c r="D121" s="2" t="s">
        <v>867</v>
      </c>
      <c r="E121" s="2"/>
      <c r="F121" t="s">
        <v>779</v>
      </c>
      <c r="G121">
        <v>14</v>
      </c>
      <c r="H121">
        <v>0</v>
      </c>
      <c r="I121">
        <f t="shared" si="6"/>
        <v>0</v>
      </c>
      <c r="J121">
        <f t="shared" si="7"/>
        <v>0</v>
      </c>
      <c r="K121">
        <f t="shared" si="8"/>
        <v>0</v>
      </c>
      <c r="L121">
        <f t="shared" si="9"/>
        <v>0</v>
      </c>
      <c r="M121"/>
      <c r="N121">
        <v>0</v>
      </c>
      <c r="O121"/>
      <c r="P121"/>
      <c r="Q121"/>
      <c r="R121"/>
      <c r="S121">
        <f t="shared" si="10"/>
        <v>0</v>
      </c>
      <c r="T121"/>
      <c r="U121"/>
      <c r="V121"/>
      <c r="W121"/>
      <c r="Z121" s="1">
        <f t="shared" si="11"/>
        <v>0</v>
      </c>
    </row>
    <row r="122" spans="1:26" ht="24.95" customHeight="1" x14ac:dyDescent="0.25">
      <c r="A122"/>
      <c r="B122"/>
      <c r="C122" t="s">
        <v>868</v>
      </c>
      <c r="D122" s="2" t="s">
        <v>869</v>
      </c>
      <c r="E122" s="2"/>
      <c r="F122" t="s">
        <v>218</v>
      </c>
      <c r="G122">
        <v>13</v>
      </c>
      <c r="H122">
        <v>0</v>
      </c>
      <c r="I122">
        <f t="shared" si="6"/>
        <v>0</v>
      </c>
      <c r="J122">
        <f t="shared" si="7"/>
        <v>0</v>
      </c>
      <c r="K122">
        <f t="shared" si="8"/>
        <v>0</v>
      </c>
      <c r="L122">
        <f t="shared" si="9"/>
        <v>0</v>
      </c>
      <c r="M122"/>
      <c r="N122">
        <v>0</v>
      </c>
      <c r="O122"/>
      <c r="P122"/>
      <c r="Q122"/>
      <c r="R122"/>
      <c r="S122">
        <f t="shared" si="10"/>
        <v>0</v>
      </c>
      <c r="T122"/>
      <c r="U122"/>
      <c r="V122"/>
      <c r="W122"/>
      <c r="Z122" s="1">
        <f t="shared" si="11"/>
        <v>0</v>
      </c>
    </row>
    <row r="123" spans="1:26" ht="24.95" customHeight="1" x14ac:dyDescent="0.25">
      <c r="A123"/>
      <c r="B123"/>
      <c r="C123" t="s">
        <v>878</v>
      </c>
      <c r="D123" s="2" t="s">
        <v>879</v>
      </c>
      <c r="E123" s="2"/>
      <c r="F123" t="s">
        <v>218</v>
      </c>
      <c r="G123">
        <v>3</v>
      </c>
      <c r="H123">
        <v>0</v>
      </c>
      <c r="I123">
        <f t="shared" si="6"/>
        <v>0</v>
      </c>
      <c r="J123">
        <f t="shared" si="7"/>
        <v>0</v>
      </c>
      <c r="K123">
        <f t="shared" si="8"/>
        <v>0</v>
      </c>
      <c r="L123">
        <f t="shared" si="9"/>
        <v>0</v>
      </c>
      <c r="M123">
        <f t="shared" ref="M123:M129" si="12">ROUND(G123*(H123),2)</f>
        <v>0</v>
      </c>
      <c r="N123">
        <v>0</v>
      </c>
      <c r="O123"/>
      <c r="P123"/>
      <c r="Q123"/>
      <c r="R123"/>
      <c r="S123">
        <f t="shared" si="10"/>
        <v>0</v>
      </c>
      <c r="T123"/>
      <c r="U123"/>
      <c r="V123"/>
      <c r="W123"/>
      <c r="Z123" s="1">
        <f t="shared" si="11"/>
        <v>0</v>
      </c>
    </row>
    <row r="124" spans="1:26" ht="24.95" customHeight="1" x14ac:dyDescent="0.25">
      <c r="A124"/>
      <c r="B124"/>
      <c r="C124" t="s">
        <v>1534</v>
      </c>
      <c r="D124" s="2" t="s">
        <v>1535</v>
      </c>
      <c r="E124" s="2"/>
      <c r="F124" t="s">
        <v>218</v>
      </c>
      <c r="G124">
        <v>1</v>
      </c>
      <c r="H124">
        <v>0</v>
      </c>
      <c r="I124">
        <f t="shared" si="6"/>
        <v>0</v>
      </c>
      <c r="J124">
        <f t="shared" si="7"/>
        <v>0</v>
      </c>
      <c r="K124">
        <f t="shared" si="8"/>
        <v>0</v>
      </c>
      <c r="L124">
        <f t="shared" si="9"/>
        <v>0</v>
      </c>
      <c r="M124">
        <f t="shared" si="12"/>
        <v>0</v>
      </c>
      <c r="N124">
        <v>0</v>
      </c>
      <c r="O124"/>
      <c r="P124"/>
      <c r="Q124"/>
      <c r="R124"/>
      <c r="S124">
        <f t="shared" si="10"/>
        <v>0</v>
      </c>
      <c r="T124"/>
      <c r="U124"/>
      <c r="V124"/>
      <c r="W124"/>
      <c r="Z124" s="1">
        <f t="shared" si="11"/>
        <v>0</v>
      </c>
    </row>
    <row r="125" spans="1:26" ht="24.95" customHeight="1" x14ac:dyDescent="0.25">
      <c r="A125"/>
      <c r="B125"/>
      <c r="C125" t="s">
        <v>876</v>
      </c>
      <c r="D125" s="2" t="s">
        <v>877</v>
      </c>
      <c r="E125" s="2"/>
      <c r="F125" t="s">
        <v>218</v>
      </c>
      <c r="G125">
        <v>2</v>
      </c>
      <c r="H125">
        <v>0</v>
      </c>
      <c r="I125">
        <f t="shared" si="6"/>
        <v>0</v>
      </c>
      <c r="J125">
        <f t="shared" si="7"/>
        <v>0</v>
      </c>
      <c r="K125">
        <f t="shared" si="8"/>
        <v>0</v>
      </c>
      <c r="L125">
        <f t="shared" si="9"/>
        <v>0</v>
      </c>
      <c r="M125">
        <f t="shared" si="12"/>
        <v>0</v>
      </c>
      <c r="N125">
        <v>0</v>
      </c>
      <c r="O125"/>
      <c r="P125"/>
      <c r="Q125"/>
      <c r="R125"/>
      <c r="S125">
        <f t="shared" si="10"/>
        <v>0</v>
      </c>
      <c r="T125"/>
      <c r="U125"/>
      <c r="V125"/>
      <c r="W125"/>
      <c r="Z125" s="1">
        <f t="shared" si="11"/>
        <v>0</v>
      </c>
    </row>
    <row r="126" spans="1:26" ht="24.95" customHeight="1" x14ac:dyDescent="0.25">
      <c r="A126"/>
      <c r="B126"/>
      <c r="C126" t="s">
        <v>1536</v>
      </c>
      <c r="D126" s="2" t="s">
        <v>1537</v>
      </c>
      <c r="E126" s="2"/>
      <c r="F126" t="s">
        <v>218</v>
      </c>
      <c r="G126">
        <v>2</v>
      </c>
      <c r="H126">
        <v>0</v>
      </c>
      <c r="I126">
        <f t="shared" si="6"/>
        <v>0</v>
      </c>
      <c r="J126">
        <f t="shared" si="7"/>
        <v>0</v>
      </c>
      <c r="K126">
        <f t="shared" si="8"/>
        <v>0</v>
      </c>
      <c r="L126">
        <f t="shared" si="9"/>
        <v>0</v>
      </c>
      <c r="M126">
        <f t="shared" si="12"/>
        <v>0</v>
      </c>
      <c r="N126">
        <v>0</v>
      </c>
      <c r="O126"/>
      <c r="P126"/>
      <c r="Q126"/>
      <c r="R126"/>
      <c r="S126">
        <f t="shared" si="10"/>
        <v>0</v>
      </c>
      <c r="T126"/>
      <c r="U126"/>
      <c r="V126"/>
      <c r="W126"/>
      <c r="Z126" s="1">
        <f t="shared" si="11"/>
        <v>0</v>
      </c>
    </row>
    <row r="127" spans="1:26" ht="24.95" customHeight="1" x14ac:dyDescent="0.25">
      <c r="A127"/>
      <c r="B127"/>
      <c r="C127" t="s">
        <v>1538</v>
      </c>
      <c r="D127" s="2" t="s">
        <v>1539</v>
      </c>
      <c r="E127" s="2"/>
      <c r="F127" t="s">
        <v>218</v>
      </c>
      <c r="G127">
        <v>3</v>
      </c>
      <c r="H127">
        <v>0</v>
      </c>
      <c r="I127">
        <f t="shared" si="6"/>
        <v>0</v>
      </c>
      <c r="J127">
        <f t="shared" si="7"/>
        <v>0</v>
      </c>
      <c r="K127">
        <f t="shared" si="8"/>
        <v>0</v>
      </c>
      <c r="L127">
        <f t="shared" si="9"/>
        <v>0</v>
      </c>
      <c r="M127">
        <f t="shared" si="12"/>
        <v>0</v>
      </c>
      <c r="N127">
        <v>0</v>
      </c>
      <c r="O127"/>
      <c r="P127"/>
      <c r="Q127"/>
      <c r="R127"/>
      <c r="S127">
        <f t="shared" si="10"/>
        <v>0</v>
      </c>
      <c r="T127"/>
      <c r="U127"/>
      <c r="V127"/>
      <c r="W127"/>
      <c r="Z127" s="1">
        <f t="shared" si="11"/>
        <v>0</v>
      </c>
    </row>
    <row r="128" spans="1:26" ht="24.95" customHeight="1" x14ac:dyDescent="0.25">
      <c r="A128"/>
      <c r="B128"/>
      <c r="C128" t="s">
        <v>1540</v>
      </c>
      <c r="D128" s="2" t="s">
        <v>1541</v>
      </c>
      <c r="E128" s="2"/>
      <c r="F128" t="s">
        <v>218</v>
      </c>
      <c r="G128">
        <v>1</v>
      </c>
      <c r="H128">
        <v>0</v>
      </c>
      <c r="I128">
        <f t="shared" si="6"/>
        <v>0</v>
      </c>
      <c r="J128">
        <f t="shared" si="7"/>
        <v>0</v>
      </c>
      <c r="K128">
        <f t="shared" si="8"/>
        <v>0</v>
      </c>
      <c r="L128">
        <f t="shared" si="9"/>
        <v>0</v>
      </c>
      <c r="M128">
        <f t="shared" si="12"/>
        <v>0</v>
      </c>
      <c r="N128">
        <v>0</v>
      </c>
      <c r="O128"/>
      <c r="P128"/>
      <c r="Q128"/>
      <c r="R128"/>
      <c r="S128">
        <f t="shared" si="10"/>
        <v>0</v>
      </c>
      <c r="T128"/>
      <c r="U128"/>
      <c r="V128"/>
      <c r="W128"/>
      <c r="Z128" s="1">
        <f t="shared" si="11"/>
        <v>0</v>
      </c>
    </row>
    <row r="129" spans="1:26" ht="24.95" customHeight="1" x14ac:dyDescent="0.25">
      <c r="A129"/>
      <c r="B129"/>
      <c r="C129" t="s">
        <v>1542</v>
      </c>
      <c r="D129" s="2" t="s">
        <v>1543</v>
      </c>
      <c r="E129" s="2"/>
      <c r="F129" t="s">
        <v>218</v>
      </c>
      <c r="G129">
        <v>1</v>
      </c>
      <c r="H129">
        <v>0</v>
      </c>
      <c r="I129">
        <f t="shared" si="6"/>
        <v>0</v>
      </c>
      <c r="J129">
        <f t="shared" si="7"/>
        <v>0</v>
      </c>
      <c r="K129">
        <f t="shared" si="8"/>
        <v>0</v>
      </c>
      <c r="L129">
        <f t="shared" si="9"/>
        <v>0</v>
      </c>
      <c r="M129">
        <f t="shared" si="12"/>
        <v>0</v>
      </c>
      <c r="N129">
        <v>0</v>
      </c>
      <c r="O129"/>
      <c r="P129"/>
      <c r="Q129"/>
      <c r="R129"/>
      <c r="S129">
        <f t="shared" si="10"/>
        <v>0</v>
      </c>
      <c r="T129"/>
      <c r="U129"/>
      <c r="V129"/>
      <c r="W129"/>
      <c r="Z129" s="1">
        <f t="shared" si="11"/>
        <v>0</v>
      </c>
    </row>
    <row r="130" spans="1:26" ht="24.95" customHeight="1" x14ac:dyDescent="0.25">
      <c r="A130"/>
      <c r="B130"/>
      <c r="C130" t="s">
        <v>870</v>
      </c>
      <c r="D130" s="2" t="s">
        <v>871</v>
      </c>
      <c r="E130" s="2"/>
      <c r="F130" t="s">
        <v>215</v>
      </c>
      <c r="G130">
        <v>249</v>
      </c>
      <c r="H130">
        <v>0</v>
      </c>
      <c r="I130">
        <f t="shared" si="6"/>
        <v>0</v>
      </c>
      <c r="J130">
        <f t="shared" si="7"/>
        <v>0</v>
      </c>
      <c r="K130">
        <f t="shared" si="8"/>
        <v>0</v>
      </c>
      <c r="L130">
        <f t="shared" si="9"/>
        <v>0</v>
      </c>
      <c r="M130"/>
      <c r="N130">
        <v>0</v>
      </c>
      <c r="O130"/>
      <c r="P130"/>
      <c r="Q130"/>
      <c r="R130"/>
      <c r="S130">
        <f t="shared" si="10"/>
        <v>0</v>
      </c>
      <c r="T130"/>
      <c r="U130"/>
      <c r="V130"/>
      <c r="W130"/>
      <c r="Z130" s="1">
        <f t="shared" si="11"/>
        <v>0</v>
      </c>
    </row>
    <row r="131" spans="1:26" ht="24.95" customHeight="1" x14ac:dyDescent="0.25">
      <c r="A131"/>
      <c r="B131"/>
      <c r="C131" t="s">
        <v>872</v>
      </c>
      <c r="D131" s="2" t="s">
        <v>873</v>
      </c>
      <c r="E131" s="2"/>
      <c r="F131" t="s">
        <v>215</v>
      </c>
      <c r="G131">
        <v>66</v>
      </c>
      <c r="H131">
        <v>0</v>
      </c>
      <c r="I131">
        <f t="shared" si="6"/>
        <v>0</v>
      </c>
      <c r="J131">
        <f t="shared" si="7"/>
        <v>0</v>
      </c>
      <c r="K131">
        <f t="shared" si="8"/>
        <v>0</v>
      </c>
      <c r="L131">
        <f t="shared" si="9"/>
        <v>0</v>
      </c>
      <c r="M131"/>
      <c r="N131">
        <v>0</v>
      </c>
      <c r="O131"/>
      <c r="P131"/>
      <c r="Q131"/>
      <c r="R131"/>
      <c r="S131">
        <f t="shared" si="10"/>
        <v>0</v>
      </c>
      <c r="T131"/>
      <c r="U131"/>
      <c r="V131"/>
      <c r="W131"/>
      <c r="Z131" s="1">
        <f t="shared" si="11"/>
        <v>0</v>
      </c>
    </row>
    <row r="132" spans="1:26" x14ac:dyDescent="0.25">
      <c r="A132"/>
      <c r="B132"/>
      <c r="C132">
        <v>721</v>
      </c>
      <c r="D132" s="2" t="s">
        <v>756</v>
      </c>
      <c r="E132" s="2"/>
      <c r="F132"/>
      <c r="G132"/>
      <c r="H132"/>
      <c r="I132">
        <f>ROUND((SUM(I110:I131))/1,2)</f>
        <v>0</v>
      </c>
      <c r="J132"/>
      <c r="K132"/>
      <c r="L132">
        <f>ROUND((SUM(L110:L131))/1,2)</f>
        <v>0</v>
      </c>
      <c r="M132">
        <f>ROUND((SUM(M110:M131))/1,2)</f>
        <v>0</v>
      </c>
      <c r="N132"/>
      <c r="O132"/>
      <c r="P132"/>
      <c r="Q132"/>
      <c r="R132"/>
      <c r="S132">
        <f>ROUND((SUM(S110:S131))/1,2)</f>
        <v>0</v>
      </c>
      <c r="T132"/>
      <c r="U132"/>
      <c r="V132">
        <f>ROUND((SUM(V110:V131))/1,2)</f>
        <v>0</v>
      </c>
      <c r="W132"/>
      <c r="X132"/>
      <c r="Y132"/>
      <c r="Z132"/>
    </row>
    <row r="133" spans="1:26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6" x14ac:dyDescent="0.25">
      <c r="A134"/>
      <c r="B134"/>
      <c r="C134">
        <v>722</v>
      </c>
      <c r="D134" s="2" t="s">
        <v>394</v>
      </c>
      <c r="E134" s="2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</row>
    <row r="135" spans="1:26" ht="24.95" customHeight="1" x14ac:dyDescent="0.25">
      <c r="A135"/>
      <c r="B135"/>
      <c r="C135" t="s">
        <v>780</v>
      </c>
      <c r="D135" s="2" t="s">
        <v>781</v>
      </c>
      <c r="E135" s="2"/>
      <c r="F135" t="s">
        <v>782</v>
      </c>
      <c r="G135">
        <v>1</v>
      </c>
      <c r="H135">
        <v>0</v>
      </c>
      <c r="I135">
        <f t="shared" ref="I135:I177" si="13">ROUND(G135*(H135),2)</f>
        <v>0</v>
      </c>
      <c r="J135">
        <f t="shared" ref="J135:J177" si="14">ROUND(G135*(N135),2)</f>
        <v>0</v>
      </c>
      <c r="K135">
        <f t="shared" ref="K135:K177" si="15">ROUND(G135*(O135),2)</f>
        <v>0</v>
      </c>
      <c r="L135">
        <f t="shared" ref="L135:L177" si="16">ROUND(G135*(H135),2)</f>
        <v>0</v>
      </c>
      <c r="M135"/>
      <c r="N135">
        <v>0</v>
      </c>
      <c r="O135"/>
      <c r="P135"/>
      <c r="Q135"/>
      <c r="R135"/>
      <c r="S135">
        <f t="shared" ref="S135:S177" si="17">ROUND(G135*(P135),3)</f>
        <v>0</v>
      </c>
      <c r="T135"/>
      <c r="U135"/>
      <c r="V135"/>
      <c r="W135"/>
      <c r="Z135" s="1">
        <f t="shared" ref="Z135:Z177" si="18">0.058844*POWER(I135,0.952797)</f>
        <v>0</v>
      </c>
    </row>
    <row r="136" spans="1:26" ht="24.95" customHeight="1" x14ac:dyDescent="0.25">
      <c r="A136"/>
      <c r="B136"/>
      <c r="C136" t="s">
        <v>880</v>
      </c>
      <c r="D136" s="2" t="s">
        <v>881</v>
      </c>
      <c r="E136" s="2"/>
      <c r="F136" t="s">
        <v>215</v>
      </c>
      <c r="G136">
        <v>1</v>
      </c>
      <c r="H136">
        <v>0</v>
      </c>
      <c r="I136">
        <f t="shared" si="13"/>
        <v>0</v>
      </c>
      <c r="J136">
        <f t="shared" si="14"/>
        <v>0</v>
      </c>
      <c r="K136">
        <f t="shared" si="15"/>
        <v>0</v>
      </c>
      <c r="L136">
        <f t="shared" si="16"/>
        <v>0</v>
      </c>
      <c r="M136"/>
      <c r="N136">
        <v>0</v>
      </c>
      <c r="O136"/>
      <c r="P136"/>
      <c r="Q136"/>
      <c r="R136"/>
      <c r="S136">
        <f t="shared" si="17"/>
        <v>0</v>
      </c>
      <c r="T136"/>
      <c r="U136"/>
      <c r="V136"/>
      <c r="W136"/>
      <c r="Z136" s="1">
        <f t="shared" si="18"/>
        <v>0</v>
      </c>
    </row>
    <row r="137" spans="1:26" ht="24.95" customHeight="1" x14ac:dyDescent="0.25">
      <c r="A137"/>
      <c r="B137"/>
      <c r="C137" t="s">
        <v>1544</v>
      </c>
      <c r="D137" s="2" t="s">
        <v>1545</v>
      </c>
      <c r="E137" s="2"/>
      <c r="F137" t="s">
        <v>215</v>
      </c>
      <c r="G137">
        <v>8</v>
      </c>
      <c r="H137">
        <v>0</v>
      </c>
      <c r="I137">
        <f t="shared" si="13"/>
        <v>0</v>
      </c>
      <c r="J137">
        <f t="shared" si="14"/>
        <v>0</v>
      </c>
      <c r="K137">
        <f t="shared" si="15"/>
        <v>0</v>
      </c>
      <c r="L137">
        <f t="shared" si="16"/>
        <v>0</v>
      </c>
      <c r="M137"/>
      <c r="N137">
        <v>0</v>
      </c>
      <c r="O137"/>
      <c r="P137"/>
      <c r="Q137"/>
      <c r="R137"/>
      <c r="S137">
        <f t="shared" si="17"/>
        <v>0</v>
      </c>
      <c r="T137"/>
      <c r="U137"/>
      <c r="V137"/>
      <c r="W137"/>
      <c r="Z137" s="1">
        <f t="shared" si="18"/>
        <v>0</v>
      </c>
    </row>
    <row r="138" spans="1:26" ht="24.95" customHeight="1" x14ac:dyDescent="0.25">
      <c r="A138"/>
      <c r="B138"/>
      <c r="C138" t="s">
        <v>1546</v>
      </c>
      <c r="D138" s="2" t="s">
        <v>1547</v>
      </c>
      <c r="E138" s="2"/>
      <c r="F138" t="s">
        <v>215</v>
      </c>
      <c r="G138">
        <v>33</v>
      </c>
      <c r="H138">
        <v>0</v>
      </c>
      <c r="I138">
        <f t="shared" si="13"/>
        <v>0</v>
      </c>
      <c r="J138">
        <f t="shared" si="14"/>
        <v>0</v>
      </c>
      <c r="K138">
        <f t="shared" si="15"/>
        <v>0</v>
      </c>
      <c r="L138">
        <f t="shared" si="16"/>
        <v>0</v>
      </c>
      <c r="M138"/>
      <c r="N138">
        <v>0</v>
      </c>
      <c r="O138"/>
      <c r="P138"/>
      <c r="Q138"/>
      <c r="R138"/>
      <c r="S138">
        <f t="shared" si="17"/>
        <v>0</v>
      </c>
      <c r="T138"/>
      <c r="U138"/>
      <c r="V138"/>
      <c r="W138"/>
      <c r="Z138" s="1">
        <f t="shared" si="18"/>
        <v>0</v>
      </c>
    </row>
    <row r="139" spans="1:26" ht="24.95" customHeight="1" x14ac:dyDescent="0.25">
      <c r="A139"/>
      <c r="B139"/>
      <c r="C139" t="s">
        <v>884</v>
      </c>
      <c r="D139" s="2" t="s">
        <v>885</v>
      </c>
      <c r="E139" s="2"/>
      <c r="F139" t="s">
        <v>215</v>
      </c>
      <c r="G139">
        <v>112</v>
      </c>
      <c r="H139">
        <v>0</v>
      </c>
      <c r="I139">
        <f t="shared" si="13"/>
        <v>0</v>
      </c>
      <c r="J139">
        <f t="shared" si="14"/>
        <v>0</v>
      </c>
      <c r="K139">
        <f t="shared" si="15"/>
        <v>0</v>
      </c>
      <c r="L139">
        <f t="shared" si="16"/>
        <v>0</v>
      </c>
      <c r="M139"/>
      <c r="N139">
        <v>0</v>
      </c>
      <c r="O139"/>
      <c r="P139"/>
      <c r="Q139"/>
      <c r="R139"/>
      <c r="S139">
        <f t="shared" si="17"/>
        <v>0</v>
      </c>
      <c r="T139"/>
      <c r="U139"/>
      <c r="V139"/>
      <c r="W139"/>
      <c r="Z139" s="1">
        <f t="shared" si="18"/>
        <v>0</v>
      </c>
    </row>
    <row r="140" spans="1:26" ht="24.95" customHeight="1" x14ac:dyDescent="0.25">
      <c r="A140"/>
      <c r="B140"/>
      <c r="C140" t="s">
        <v>886</v>
      </c>
      <c r="D140" s="2" t="s">
        <v>887</v>
      </c>
      <c r="E140" s="2"/>
      <c r="F140" t="s">
        <v>215</v>
      </c>
      <c r="G140">
        <v>115</v>
      </c>
      <c r="H140">
        <v>0</v>
      </c>
      <c r="I140">
        <f t="shared" si="13"/>
        <v>0</v>
      </c>
      <c r="J140">
        <f t="shared" si="14"/>
        <v>0</v>
      </c>
      <c r="K140">
        <f t="shared" si="15"/>
        <v>0</v>
      </c>
      <c r="L140">
        <f t="shared" si="16"/>
        <v>0</v>
      </c>
      <c r="M140"/>
      <c r="N140">
        <v>0</v>
      </c>
      <c r="O140"/>
      <c r="P140"/>
      <c r="Q140"/>
      <c r="R140"/>
      <c r="S140">
        <f t="shared" si="17"/>
        <v>0</v>
      </c>
      <c r="T140"/>
      <c r="U140"/>
      <c r="V140"/>
      <c r="W140"/>
      <c r="Z140" s="1">
        <f t="shared" si="18"/>
        <v>0</v>
      </c>
    </row>
    <row r="141" spans="1:26" ht="24.95" customHeight="1" x14ac:dyDescent="0.25">
      <c r="A141"/>
      <c r="B141"/>
      <c r="C141" t="s">
        <v>888</v>
      </c>
      <c r="D141" s="2" t="s">
        <v>889</v>
      </c>
      <c r="E141" s="2"/>
      <c r="F141" t="s">
        <v>215</v>
      </c>
      <c r="G141">
        <v>25</v>
      </c>
      <c r="H141">
        <v>0</v>
      </c>
      <c r="I141">
        <f t="shared" si="13"/>
        <v>0</v>
      </c>
      <c r="J141">
        <f t="shared" si="14"/>
        <v>0</v>
      </c>
      <c r="K141">
        <f t="shared" si="15"/>
        <v>0</v>
      </c>
      <c r="L141">
        <f t="shared" si="16"/>
        <v>0</v>
      </c>
      <c r="M141"/>
      <c r="N141">
        <v>0</v>
      </c>
      <c r="O141"/>
      <c r="P141"/>
      <c r="Q141"/>
      <c r="R141"/>
      <c r="S141">
        <f t="shared" si="17"/>
        <v>0</v>
      </c>
      <c r="T141"/>
      <c r="U141"/>
      <c r="V141"/>
      <c r="W141"/>
      <c r="Z141" s="1">
        <f t="shared" si="18"/>
        <v>0</v>
      </c>
    </row>
    <row r="142" spans="1:26" ht="24.95" customHeight="1" x14ac:dyDescent="0.25">
      <c r="A142"/>
      <c r="B142"/>
      <c r="C142" t="s">
        <v>1548</v>
      </c>
      <c r="D142" s="2" t="s">
        <v>1549</v>
      </c>
      <c r="E142" s="2"/>
      <c r="F142" t="s">
        <v>215</v>
      </c>
      <c r="G142">
        <v>23</v>
      </c>
      <c r="H142">
        <v>0</v>
      </c>
      <c r="I142">
        <f t="shared" si="13"/>
        <v>0</v>
      </c>
      <c r="J142">
        <f t="shared" si="14"/>
        <v>0</v>
      </c>
      <c r="K142">
        <f t="shared" si="15"/>
        <v>0</v>
      </c>
      <c r="L142">
        <f t="shared" si="16"/>
        <v>0</v>
      </c>
      <c r="M142"/>
      <c r="N142">
        <v>0</v>
      </c>
      <c r="O142"/>
      <c r="P142"/>
      <c r="Q142"/>
      <c r="R142"/>
      <c r="S142">
        <f t="shared" si="17"/>
        <v>0</v>
      </c>
      <c r="T142"/>
      <c r="U142"/>
      <c r="V142"/>
      <c r="W142"/>
      <c r="Z142" s="1">
        <f t="shared" si="18"/>
        <v>0</v>
      </c>
    </row>
    <row r="143" spans="1:26" ht="24.95" customHeight="1" x14ac:dyDescent="0.25">
      <c r="A143"/>
      <c r="B143"/>
      <c r="C143" t="s">
        <v>1550</v>
      </c>
      <c r="D143" s="2" t="s">
        <v>1551</v>
      </c>
      <c r="E143" s="2"/>
      <c r="F143" t="s">
        <v>215</v>
      </c>
      <c r="G143">
        <v>10</v>
      </c>
      <c r="H143">
        <v>0</v>
      </c>
      <c r="I143">
        <f t="shared" si="13"/>
        <v>0</v>
      </c>
      <c r="J143">
        <f t="shared" si="14"/>
        <v>0</v>
      </c>
      <c r="K143">
        <f t="shared" si="15"/>
        <v>0</v>
      </c>
      <c r="L143">
        <f t="shared" si="16"/>
        <v>0</v>
      </c>
      <c r="M143"/>
      <c r="N143">
        <v>0</v>
      </c>
      <c r="O143"/>
      <c r="P143"/>
      <c r="Q143"/>
      <c r="R143"/>
      <c r="S143">
        <f t="shared" si="17"/>
        <v>0</v>
      </c>
      <c r="T143"/>
      <c r="U143"/>
      <c r="V143"/>
      <c r="W143"/>
      <c r="Z143" s="1">
        <f t="shared" si="18"/>
        <v>0</v>
      </c>
    </row>
    <row r="144" spans="1:26" ht="24.95" customHeight="1" x14ac:dyDescent="0.25">
      <c r="A144"/>
      <c r="B144"/>
      <c r="C144" t="s">
        <v>902</v>
      </c>
      <c r="D144" s="2" t="s">
        <v>903</v>
      </c>
      <c r="E144" s="2"/>
      <c r="F144" t="s">
        <v>779</v>
      </c>
      <c r="G144">
        <v>1</v>
      </c>
      <c r="H144">
        <v>0</v>
      </c>
      <c r="I144">
        <f t="shared" si="13"/>
        <v>0</v>
      </c>
      <c r="J144">
        <f t="shared" si="14"/>
        <v>0</v>
      </c>
      <c r="K144">
        <f t="shared" si="15"/>
        <v>0</v>
      </c>
      <c r="L144">
        <f t="shared" si="16"/>
        <v>0</v>
      </c>
      <c r="M144"/>
      <c r="N144">
        <v>0</v>
      </c>
      <c r="O144"/>
      <c r="P144"/>
      <c r="Q144"/>
      <c r="R144"/>
      <c r="S144">
        <f t="shared" si="17"/>
        <v>0</v>
      </c>
      <c r="T144"/>
      <c r="U144"/>
      <c r="V144"/>
      <c r="W144"/>
      <c r="Z144" s="1">
        <f t="shared" si="18"/>
        <v>0</v>
      </c>
    </row>
    <row r="145" spans="1:26" ht="24.95" customHeight="1" x14ac:dyDescent="0.25">
      <c r="A145"/>
      <c r="B145"/>
      <c r="C145" t="s">
        <v>1552</v>
      </c>
      <c r="D145" s="2" t="s">
        <v>1553</v>
      </c>
      <c r="E145" s="2"/>
      <c r="F145" t="s">
        <v>218</v>
      </c>
      <c r="G145">
        <v>1</v>
      </c>
      <c r="H145">
        <v>0</v>
      </c>
      <c r="I145">
        <f t="shared" si="13"/>
        <v>0</v>
      </c>
      <c r="J145">
        <f t="shared" si="14"/>
        <v>0</v>
      </c>
      <c r="K145">
        <f t="shared" si="15"/>
        <v>0</v>
      </c>
      <c r="L145">
        <f t="shared" si="16"/>
        <v>0</v>
      </c>
      <c r="M145"/>
      <c r="N145">
        <v>0</v>
      </c>
      <c r="O145"/>
      <c r="P145"/>
      <c r="Q145"/>
      <c r="R145"/>
      <c r="S145">
        <f t="shared" si="17"/>
        <v>0</v>
      </c>
      <c r="T145"/>
      <c r="U145"/>
      <c r="V145"/>
      <c r="W145"/>
      <c r="Z145" s="1">
        <f t="shared" si="18"/>
        <v>0</v>
      </c>
    </row>
    <row r="146" spans="1:26" ht="24.95" customHeight="1" x14ac:dyDescent="0.25">
      <c r="A146"/>
      <c r="B146"/>
      <c r="C146" t="s">
        <v>902</v>
      </c>
      <c r="D146" s="2" t="s">
        <v>903</v>
      </c>
      <c r="E146" s="2"/>
      <c r="F146" t="s">
        <v>779</v>
      </c>
      <c r="G146">
        <v>1</v>
      </c>
      <c r="H146">
        <v>0</v>
      </c>
      <c r="I146">
        <f t="shared" si="13"/>
        <v>0</v>
      </c>
      <c r="J146">
        <f t="shared" si="14"/>
        <v>0</v>
      </c>
      <c r="K146">
        <f t="shared" si="15"/>
        <v>0</v>
      </c>
      <c r="L146">
        <f t="shared" si="16"/>
        <v>0</v>
      </c>
      <c r="M146"/>
      <c r="N146">
        <v>0</v>
      </c>
      <c r="O146"/>
      <c r="P146"/>
      <c r="Q146"/>
      <c r="R146"/>
      <c r="S146">
        <f t="shared" si="17"/>
        <v>0</v>
      </c>
      <c r="T146"/>
      <c r="U146"/>
      <c r="V146"/>
      <c r="W146"/>
      <c r="Z146" s="1">
        <f t="shared" si="18"/>
        <v>0</v>
      </c>
    </row>
    <row r="147" spans="1:26" ht="24.95" customHeight="1" x14ac:dyDescent="0.25">
      <c r="A147"/>
      <c r="B147"/>
      <c r="C147" t="s">
        <v>921</v>
      </c>
      <c r="D147" s="2" t="s">
        <v>922</v>
      </c>
      <c r="E147" s="2"/>
      <c r="F147" t="s">
        <v>779</v>
      </c>
      <c r="G147">
        <v>1</v>
      </c>
      <c r="H147">
        <v>0</v>
      </c>
      <c r="I147">
        <f t="shared" si="13"/>
        <v>0</v>
      </c>
      <c r="J147">
        <f t="shared" si="14"/>
        <v>0</v>
      </c>
      <c r="K147">
        <f t="shared" si="15"/>
        <v>0</v>
      </c>
      <c r="L147">
        <f t="shared" si="16"/>
        <v>0</v>
      </c>
      <c r="M147">
        <f>ROUND(G147*(H147),2)</f>
        <v>0</v>
      </c>
      <c r="N147">
        <v>0</v>
      </c>
      <c r="O147"/>
      <c r="P147"/>
      <c r="Q147"/>
      <c r="R147"/>
      <c r="S147">
        <f t="shared" si="17"/>
        <v>0</v>
      </c>
      <c r="T147"/>
      <c r="U147"/>
      <c r="V147"/>
      <c r="W147"/>
      <c r="Z147" s="1">
        <f t="shared" si="18"/>
        <v>0</v>
      </c>
    </row>
    <row r="148" spans="1:26" ht="24.95" customHeight="1" x14ac:dyDescent="0.25">
      <c r="A148"/>
      <c r="B148"/>
      <c r="C148" t="s">
        <v>900</v>
      </c>
      <c r="D148" s="2" t="s">
        <v>901</v>
      </c>
      <c r="E148" s="2"/>
      <c r="F148" t="s">
        <v>779</v>
      </c>
      <c r="G148">
        <v>2</v>
      </c>
      <c r="H148">
        <v>0</v>
      </c>
      <c r="I148">
        <f t="shared" si="13"/>
        <v>0</v>
      </c>
      <c r="J148">
        <f t="shared" si="14"/>
        <v>0</v>
      </c>
      <c r="K148">
        <f t="shared" si="15"/>
        <v>0</v>
      </c>
      <c r="L148">
        <f t="shared" si="16"/>
        <v>0</v>
      </c>
      <c r="M148"/>
      <c r="N148">
        <v>0</v>
      </c>
      <c r="O148"/>
      <c r="P148"/>
      <c r="Q148"/>
      <c r="R148"/>
      <c r="S148">
        <f t="shared" si="17"/>
        <v>0</v>
      </c>
      <c r="T148"/>
      <c r="U148"/>
      <c r="V148"/>
      <c r="W148"/>
      <c r="Z148" s="1">
        <f t="shared" si="18"/>
        <v>0</v>
      </c>
    </row>
    <row r="149" spans="1:26" ht="24.95" customHeight="1" x14ac:dyDescent="0.25">
      <c r="A149"/>
      <c r="B149"/>
      <c r="C149" t="s">
        <v>919</v>
      </c>
      <c r="D149" s="2" t="s">
        <v>920</v>
      </c>
      <c r="E149" s="2"/>
      <c r="F149" t="s">
        <v>779</v>
      </c>
      <c r="G149">
        <v>2</v>
      </c>
      <c r="H149">
        <v>0</v>
      </c>
      <c r="I149">
        <f t="shared" si="13"/>
        <v>0</v>
      </c>
      <c r="J149">
        <f t="shared" si="14"/>
        <v>0</v>
      </c>
      <c r="K149">
        <f t="shared" si="15"/>
        <v>0</v>
      </c>
      <c r="L149">
        <f t="shared" si="16"/>
        <v>0</v>
      </c>
      <c r="M149">
        <f>ROUND(G149*(H149),2)</f>
        <v>0</v>
      </c>
      <c r="N149">
        <v>0</v>
      </c>
      <c r="O149"/>
      <c r="P149"/>
      <c r="Q149"/>
      <c r="R149"/>
      <c r="S149">
        <f t="shared" si="17"/>
        <v>0</v>
      </c>
      <c r="T149"/>
      <c r="U149"/>
      <c r="V149"/>
      <c r="W149"/>
      <c r="Z149" s="1">
        <f t="shared" si="18"/>
        <v>0</v>
      </c>
    </row>
    <row r="150" spans="1:26" ht="24.95" customHeight="1" x14ac:dyDescent="0.25">
      <c r="A150"/>
      <c r="B150"/>
      <c r="C150" t="s">
        <v>898</v>
      </c>
      <c r="D150" s="2" t="s">
        <v>899</v>
      </c>
      <c r="E150" s="2"/>
      <c r="F150" t="s">
        <v>779</v>
      </c>
      <c r="G150">
        <v>2</v>
      </c>
      <c r="H150">
        <v>0</v>
      </c>
      <c r="I150">
        <f t="shared" si="13"/>
        <v>0</v>
      </c>
      <c r="J150">
        <f t="shared" si="14"/>
        <v>0</v>
      </c>
      <c r="K150">
        <f t="shared" si="15"/>
        <v>0</v>
      </c>
      <c r="L150">
        <f t="shared" si="16"/>
        <v>0</v>
      </c>
      <c r="M150"/>
      <c r="N150">
        <v>0</v>
      </c>
      <c r="O150"/>
      <c r="P150"/>
      <c r="Q150"/>
      <c r="R150"/>
      <c r="S150">
        <f t="shared" si="17"/>
        <v>0</v>
      </c>
      <c r="T150"/>
      <c r="U150"/>
      <c r="V150"/>
      <c r="W150"/>
      <c r="Z150" s="1">
        <f t="shared" si="18"/>
        <v>0</v>
      </c>
    </row>
    <row r="151" spans="1:26" ht="24.95" customHeight="1" x14ac:dyDescent="0.25">
      <c r="A151"/>
      <c r="B151"/>
      <c r="C151" t="s">
        <v>917</v>
      </c>
      <c r="D151" s="2" t="s">
        <v>918</v>
      </c>
      <c r="E151" s="2"/>
      <c r="F151" t="s">
        <v>779</v>
      </c>
      <c r="G151">
        <v>2</v>
      </c>
      <c r="H151">
        <v>0</v>
      </c>
      <c r="I151">
        <f t="shared" si="13"/>
        <v>0</v>
      </c>
      <c r="J151">
        <f t="shared" si="14"/>
        <v>0</v>
      </c>
      <c r="K151">
        <f t="shared" si="15"/>
        <v>0</v>
      </c>
      <c r="L151">
        <f t="shared" si="16"/>
        <v>0</v>
      </c>
      <c r="M151">
        <f>ROUND(G151*(H151),2)</f>
        <v>0</v>
      </c>
      <c r="N151">
        <v>0</v>
      </c>
      <c r="O151"/>
      <c r="P151"/>
      <c r="Q151"/>
      <c r="R151"/>
      <c r="S151">
        <f t="shared" si="17"/>
        <v>0</v>
      </c>
      <c r="T151"/>
      <c r="U151"/>
      <c r="V151"/>
      <c r="W151"/>
      <c r="Z151" s="1">
        <f t="shared" si="18"/>
        <v>0</v>
      </c>
    </row>
    <row r="152" spans="1:26" ht="24.95" customHeight="1" x14ac:dyDescent="0.25">
      <c r="A152"/>
      <c r="B152"/>
      <c r="C152" t="s">
        <v>894</v>
      </c>
      <c r="D152" s="2" t="s">
        <v>895</v>
      </c>
      <c r="E152" s="2"/>
      <c r="F152" t="s">
        <v>779</v>
      </c>
      <c r="G152">
        <v>7</v>
      </c>
      <c r="H152">
        <v>0</v>
      </c>
      <c r="I152">
        <f t="shared" si="13"/>
        <v>0</v>
      </c>
      <c r="J152">
        <f t="shared" si="14"/>
        <v>0</v>
      </c>
      <c r="K152">
        <f t="shared" si="15"/>
        <v>0</v>
      </c>
      <c r="L152">
        <f t="shared" si="16"/>
        <v>0</v>
      </c>
      <c r="M152"/>
      <c r="N152">
        <v>0</v>
      </c>
      <c r="O152"/>
      <c r="P152"/>
      <c r="Q152"/>
      <c r="R152"/>
      <c r="S152">
        <f t="shared" si="17"/>
        <v>0</v>
      </c>
      <c r="T152"/>
      <c r="U152"/>
      <c r="V152"/>
      <c r="W152"/>
      <c r="Z152" s="1">
        <f t="shared" si="18"/>
        <v>0</v>
      </c>
    </row>
    <row r="153" spans="1:26" ht="24.95" customHeight="1" x14ac:dyDescent="0.25">
      <c r="A153"/>
      <c r="B153"/>
      <c r="C153" t="s">
        <v>913</v>
      </c>
      <c r="D153" s="2" t="s">
        <v>914</v>
      </c>
      <c r="E153" s="2"/>
      <c r="F153" t="s">
        <v>779</v>
      </c>
      <c r="G153">
        <v>7</v>
      </c>
      <c r="H153">
        <v>0</v>
      </c>
      <c r="I153">
        <f t="shared" si="13"/>
        <v>0</v>
      </c>
      <c r="J153">
        <f t="shared" si="14"/>
        <v>0</v>
      </c>
      <c r="K153">
        <f t="shared" si="15"/>
        <v>0</v>
      </c>
      <c r="L153">
        <f t="shared" si="16"/>
        <v>0</v>
      </c>
      <c r="M153">
        <f>ROUND(G153*(H153),2)</f>
        <v>0</v>
      </c>
      <c r="N153">
        <v>0</v>
      </c>
      <c r="O153"/>
      <c r="P153"/>
      <c r="Q153"/>
      <c r="R153"/>
      <c r="S153">
        <f t="shared" si="17"/>
        <v>0</v>
      </c>
      <c r="T153"/>
      <c r="U153"/>
      <c r="V153"/>
      <c r="W153"/>
      <c r="Z153" s="1">
        <f t="shared" si="18"/>
        <v>0</v>
      </c>
    </row>
    <row r="154" spans="1:26" ht="24.95" customHeight="1" x14ac:dyDescent="0.25">
      <c r="A154"/>
      <c r="B154"/>
      <c r="C154" t="s">
        <v>892</v>
      </c>
      <c r="D154" s="2" t="s">
        <v>893</v>
      </c>
      <c r="E154" s="2"/>
      <c r="F154" t="s">
        <v>779</v>
      </c>
      <c r="G154">
        <v>4</v>
      </c>
      <c r="H154">
        <v>0</v>
      </c>
      <c r="I154">
        <f t="shared" si="13"/>
        <v>0</v>
      </c>
      <c r="J154">
        <f t="shared" si="14"/>
        <v>0</v>
      </c>
      <c r="K154">
        <f t="shared" si="15"/>
        <v>0</v>
      </c>
      <c r="L154">
        <f t="shared" si="16"/>
        <v>0</v>
      </c>
      <c r="M154"/>
      <c r="N154">
        <v>0</v>
      </c>
      <c r="O154"/>
      <c r="P154"/>
      <c r="Q154"/>
      <c r="R154"/>
      <c r="S154">
        <f t="shared" si="17"/>
        <v>0</v>
      </c>
      <c r="T154"/>
      <c r="U154"/>
      <c r="V154"/>
      <c r="W154"/>
      <c r="Z154" s="1">
        <f t="shared" si="18"/>
        <v>0</v>
      </c>
    </row>
    <row r="155" spans="1:26" ht="24.95" customHeight="1" x14ac:dyDescent="0.25">
      <c r="A155"/>
      <c r="B155"/>
      <c r="C155" t="s">
        <v>1554</v>
      </c>
      <c r="D155" s="2" t="s">
        <v>1555</v>
      </c>
      <c r="E155" s="2"/>
      <c r="F155" t="s">
        <v>779</v>
      </c>
      <c r="G155">
        <v>4</v>
      </c>
      <c r="H155">
        <v>0</v>
      </c>
      <c r="I155">
        <f t="shared" si="13"/>
        <v>0</v>
      </c>
      <c r="J155">
        <f t="shared" si="14"/>
        <v>0</v>
      </c>
      <c r="K155">
        <f t="shared" si="15"/>
        <v>0</v>
      </c>
      <c r="L155">
        <f t="shared" si="16"/>
        <v>0</v>
      </c>
      <c r="M155">
        <f>ROUND(G155*(H155),2)</f>
        <v>0</v>
      </c>
      <c r="N155">
        <v>0</v>
      </c>
      <c r="O155"/>
      <c r="P155"/>
      <c r="Q155"/>
      <c r="R155"/>
      <c r="S155">
        <f t="shared" si="17"/>
        <v>0</v>
      </c>
      <c r="T155"/>
      <c r="U155"/>
      <c r="V155"/>
      <c r="W155"/>
      <c r="Z155" s="1">
        <f t="shared" si="18"/>
        <v>0</v>
      </c>
    </row>
    <row r="156" spans="1:26" ht="24.95" customHeight="1" x14ac:dyDescent="0.25">
      <c r="A156"/>
      <c r="B156"/>
      <c r="C156" t="s">
        <v>902</v>
      </c>
      <c r="D156" s="2" t="s">
        <v>903</v>
      </c>
      <c r="E156" s="2"/>
      <c r="F156" t="s">
        <v>779</v>
      </c>
      <c r="G156">
        <v>1</v>
      </c>
      <c r="H156">
        <v>0</v>
      </c>
      <c r="I156">
        <f t="shared" si="13"/>
        <v>0</v>
      </c>
      <c r="J156">
        <f t="shared" si="14"/>
        <v>0</v>
      </c>
      <c r="K156">
        <f t="shared" si="15"/>
        <v>0</v>
      </c>
      <c r="L156">
        <f t="shared" si="16"/>
        <v>0</v>
      </c>
      <c r="M156"/>
      <c r="N156">
        <v>0</v>
      </c>
      <c r="O156"/>
      <c r="P156"/>
      <c r="Q156"/>
      <c r="R156"/>
      <c r="S156">
        <f t="shared" si="17"/>
        <v>0</v>
      </c>
      <c r="T156"/>
      <c r="U156"/>
      <c r="V156"/>
      <c r="W156"/>
      <c r="Z156" s="1">
        <f t="shared" si="18"/>
        <v>0</v>
      </c>
    </row>
    <row r="157" spans="1:26" ht="24.95" customHeight="1" x14ac:dyDescent="0.25">
      <c r="A157"/>
      <c r="B157"/>
      <c r="C157" t="s">
        <v>1556</v>
      </c>
      <c r="D157" s="2" t="s">
        <v>1557</v>
      </c>
      <c r="E157" s="2"/>
      <c r="F157" t="s">
        <v>218</v>
      </c>
      <c r="G157">
        <v>1</v>
      </c>
      <c r="H157">
        <v>0</v>
      </c>
      <c r="I157">
        <f t="shared" si="13"/>
        <v>0</v>
      </c>
      <c r="J157">
        <f t="shared" si="14"/>
        <v>0</v>
      </c>
      <c r="K157">
        <f t="shared" si="15"/>
        <v>0</v>
      </c>
      <c r="L157">
        <f t="shared" si="16"/>
        <v>0</v>
      </c>
      <c r="M157"/>
      <c r="N157">
        <v>0</v>
      </c>
      <c r="O157"/>
      <c r="P157"/>
      <c r="Q157"/>
      <c r="R157"/>
      <c r="S157">
        <f t="shared" si="17"/>
        <v>0</v>
      </c>
      <c r="T157"/>
      <c r="U157"/>
      <c r="V157"/>
      <c r="W157"/>
      <c r="Z157" s="1">
        <f t="shared" si="18"/>
        <v>0</v>
      </c>
    </row>
    <row r="158" spans="1:26" ht="24.95" customHeight="1" x14ac:dyDescent="0.25">
      <c r="A158"/>
      <c r="B158"/>
      <c r="C158" t="s">
        <v>900</v>
      </c>
      <c r="D158" s="2" t="s">
        <v>901</v>
      </c>
      <c r="E158" s="2"/>
      <c r="F158" t="s">
        <v>779</v>
      </c>
      <c r="G158">
        <v>1</v>
      </c>
      <c r="H158">
        <v>0</v>
      </c>
      <c r="I158">
        <f t="shared" si="13"/>
        <v>0</v>
      </c>
      <c r="J158">
        <f t="shared" si="14"/>
        <v>0</v>
      </c>
      <c r="K158">
        <f t="shared" si="15"/>
        <v>0</v>
      </c>
      <c r="L158">
        <f t="shared" si="16"/>
        <v>0</v>
      </c>
      <c r="M158"/>
      <c r="N158">
        <v>0</v>
      </c>
      <c r="O158"/>
      <c r="P158"/>
      <c r="Q158"/>
      <c r="R158"/>
      <c r="S158">
        <f t="shared" si="17"/>
        <v>0</v>
      </c>
      <c r="T158"/>
      <c r="U158"/>
      <c r="V158"/>
      <c r="W158"/>
      <c r="Z158" s="1">
        <f t="shared" si="18"/>
        <v>0</v>
      </c>
    </row>
    <row r="159" spans="1:26" ht="24.95" customHeight="1" x14ac:dyDescent="0.25">
      <c r="A159"/>
      <c r="B159"/>
      <c r="C159" t="s">
        <v>1558</v>
      </c>
      <c r="D159" s="2" t="s">
        <v>1559</v>
      </c>
      <c r="E159" s="2"/>
      <c r="F159" t="s">
        <v>779</v>
      </c>
      <c r="G159">
        <v>1</v>
      </c>
      <c r="H159">
        <v>0</v>
      </c>
      <c r="I159">
        <f t="shared" si="13"/>
        <v>0</v>
      </c>
      <c r="J159">
        <f t="shared" si="14"/>
        <v>0</v>
      </c>
      <c r="K159">
        <f t="shared" si="15"/>
        <v>0</v>
      </c>
      <c r="L159">
        <f t="shared" si="16"/>
        <v>0</v>
      </c>
      <c r="M159"/>
      <c r="N159">
        <v>0</v>
      </c>
      <c r="O159"/>
      <c r="P159"/>
      <c r="Q159"/>
      <c r="R159"/>
      <c r="S159">
        <f t="shared" si="17"/>
        <v>0</v>
      </c>
      <c r="T159"/>
      <c r="U159"/>
      <c r="V159"/>
      <c r="W159"/>
      <c r="Z159" s="1">
        <f t="shared" si="18"/>
        <v>0</v>
      </c>
    </row>
    <row r="160" spans="1:26" ht="24.95" customHeight="1" x14ac:dyDescent="0.25">
      <c r="A160"/>
      <c r="B160"/>
      <c r="C160" t="s">
        <v>894</v>
      </c>
      <c r="D160" s="2" t="s">
        <v>895</v>
      </c>
      <c r="E160" s="2"/>
      <c r="F160" t="s">
        <v>779</v>
      </c>
      <c r="G160">
        <v>1</v>
      </c>
      <c r="H160">
        <v>0</v>
      </c>
      <c r="I160">
        <f t="shared" si="13"/>
        <v>0</v>
      </c>
      <c r="J160">
        <f t="shared" si="14"/>
        <v>0</v>
      </c>
      <c r="K160">
        <f t="shared" si="15"/>
        <v>0</v>
      </c>
      <c r="L160">
        <f t="shared" si="16"/>
        <v>0</v>
      </c>
      <c r="M160"/>
      <c r="N160">
        <v>0</v>
      </c>
      <c r="O160"/>
      <c r="P160"/>
      <c r="Q160"/>
      <c r="R160"/>
      <c r="S160">
        <f t="shared" si="17"/>
        <v>0</v>
      </c>
      <c r="T160"/>
      <c r="U160"/>
      <c r="V160"/>
      <c r="W160"/>
      <c r="Z160" s="1">
        <f t="shared" si="18"/>
        <v>0</v>
      </c>
    </row>
    <row r="161" spans="1:26" ht="24.95" customHeight="1" x14ac:dyDescent="0.25">
      <c r="A161"/>
      <c r="B161"/>
      <c r="C161" t="s">
        <v>1560</v>
      </c>
      <c r="D161" s="2" t="s">
        <v>1561</v>
      </c>
      <c r="E161" s="2"/>
      <c r="F161" t="s">
        <v>779</v>
      </c>
      <c r="G161">
        <v>1</v>
      </c>
      <c r="H161">
        <v>0</v>
      </c>
      <c r="I161">
        <f t="shared" si="13"/>
        <v>0</v>
      </c>
      <c r="J161">
        <f t="shared" si="14"/>
        <v>0</v>
      </c>
      <c r="K161">
        <f t="shared" si="15"/>
        <v>0</v>
      </c>
      <c r="L161">
        <f t="shared" si="16"/>
        <v>0</v>
      </c>
      <c r="M161"/>
      <c r="N161">
        <v>0</v>
      </c>
      <c r="O161"/>
      <c r="P161"/>
      <c r="Q161"/>
      <c r="R161"/>
      <c r="S161">
        <f t="shared" si="17"/>
        <v>0</v>
      </c>
      <c r="T161"/>
      <c r="U161"/>
      <c r="V161"/>
      <c r="W161"/>
      <c r="Z161" s="1">
        <f t="shared" si="18"/>
        <v>0</v>
      </c>
    </row>
    <row r="162" spans="1:26" ht="24.95" customHeight="1" x14ac:dyDescent="0.25">
      <c r="A162"/>
      <c r="B162"/>
      <c r="C162" t="s">
        <v>892</v>
      </c>
      <c r="D162" s="2" t="s">
        <v>893</v>
      </c>
      <c r="E162" s="2"/>
      <c r="F162" t="s">
        <v>779</v>
      </c>
      <c r="G162">
        <v>1</v>
      </c>
      <c r="H162">
        <v>0</v>
      </c>
      <c r="I162">
        <f t="shared" si="13"/>
        <v>0</v>
      </c>
      <c r="J162">
        <f t="shared" si="14"/>
        <v>0</v>
      </c>
      <c r="K162">
        <f t="shared" si="15"/>
        <v>0</v>
      </c>
      <c r="L162">
        <f t="shared" si="16"/>
        <v>0</v>
      </c>
      <c r="M162"/>
      <c r="N162">
        <v>0</v>
      </c>
      <c r="O162"/>
      <c r="P162"/>
      <c r="Q162"/>
      <c r="R162"/>
      <c r="S162">
        <f t="shared" si="17"/>
        <v>0</v>
      </c>
      <c r="T162"/>
      <c r="U162"/>
      <c r="V162"/>
      <c r="W162"/>
      <c r="Z162" s="1">
        <f t="shared" si="18"/>
        <v>0</v>
      </c>
    </row>
    <row r="163" spans="1:26" ht="24.95" customHeight="1" x14ac:dyDescent="0.25">
      <c r="A163"/>
      <c r="B163"/>
      <c r="C163" t="s">
        <v>923</v>
      </c>
      <c r="D163" s="2" t="s">
        <v>924</v>
      </c>
      <c r="E163" s="2"/>
      <c r="F163" t="s">
        <v>779</v>
      </c>
      <c r="G163">
        <v>1</v>
      </c>
      <c r="H163">
        <v>0</v>
      </c>
      <c r="I163">
        <f t="shared" si="13"/>
        <v>0</v>
      </c>
      <c r="J163">
        <f t="shared" si="14"/>
        <v>0</v>
      </c>
      <c r="K163">
        <f t="shared" si="15"/>
        <v>0</v>
      </c>
      <c r="L163">
        <f t="shared" si="16"/>
        <v>0</v>
      </c>
      <c r="M163">
        <f>ROUND(G163*(H163),2)</f>
        <v>0</v>
      </c>
      <c r="N163">
        <v>0</v>
      </c>
      <c r="O163"/>
      <c r="P163"/>
      <c r="Q163"/>
      <c r="R163"/>
      <c r="S163">
        <f t="shared" si="17"/>
        <v>0</v>
      </c>
      <c r="T163"/>
      <c r="U163"/>
      <c r="V163"/>
      <c r="W163"/>
      <c r="Z163" s="1">
        <f t="shared" si="18"/>
        <v>0</v>
      </c>
    </row>
    <row r="164" spans="1:26" ht="24.95" customHeight="1" x14ac:dyDescent="0.25">
      <c r="A164"/>
      <c r="B164"/>
      <c r="C164" t="s">
        <v>892</v>
      </c>
      <c r="D164" s="2" t="s">
        <v>893</v>
      </c>
      <c r="E164" s="2"/>
      <c r="F164" t="s">
        <v>779</v>
      </c>
      <c r="G164">
        <v>1</v>
      </c>
      <c r="H164">
        <v>0</v>
      </c>
      <c r="I164">
        <f t="shared" si="13"/>
        <v>0</v>
      </c>
      <c r="J164">
        <f t="shared" si="14"/>
        <v>0</v>
      </c>
      <c r="K164">
        <f t="shared" si="15"/>
        <v>0</v>
      </c>
      <c r="L164">
        <f t="shared" si="16"/>
        <v>0</v>
      </c>
      <c r="M164"/>
      <c r="N164">
        <v>0</v>
      </c>
      <c r="O164"/>
      <c r="P164"/>
      <c r="Q164"/>
      <c r="R164"/>
      <c r="S164">
        <f t="shared" si="17"/>
        <v>0</v>
      </c>
      <c r="T164"/>
      <c r="U164"/>
      <c r="V164"/>
      <c r="W164"/>
      <c r="Z164" s="1">
        <f t="shared" si="18"/>
        <v>0</v>
      </c>
    </row>
    <row r="165" spans="1:26" ht="24.95" customHeight="1" x14ac:dyDescent="0.25">
      <c r="A165"/>
      <c r="B165"/>
      <c r="C165" t="s">
        <v>934</v>
      </c>
      <c r="D165" s="2" t="s">
        <v>935</v>
      </c>
      <c r="E165" s="2"/>
      <c r="F165" t="s">
        <v>779</v>
      </c>
      <c r="G165">
        <v>1</v>
      </c>
      <c r="H165">
        <v>0</v>
      </c>
      <c r="I165">
        <f t="shared" si="13"/>
        <v>0</v>
      </c>
      <c r="J165">
        <f t="shared" si="14"/>
        <v>0</v>
      </c>
      <c r="K165">
        <f t="shared" si="15"/>
        <v>0</v>
      </c>
      <c r="L165">
        <f t="shared" si="16"/>
        <v>0</v>
      </c>
      <c r="M165">
        <f>ROUND(G165*(H165),2)</f>
        <v>0</v>
      </c>
      <c r="N165">
        <v>0</v>
      </c>
      <c r="O165"/>
      <c r="P165"/>
      <c r="Q165"/>
      <c r="R165"/>
      <c r="S165">
        <f t="shared" si="17"/>
        <v>0</v>
      </c>
      <c r="T165"/>
      <c r="U165"/>
      <c r="V165"/>
      <c r="W165"/>
      <c r="Z165" s="1">
        <f t="shared" si="18"/>
        <v>0</v>
      </c>
    </row>
    <row r="166" spans="1:26" ht="24.95" customHeight="1" x14ac:dyDescent="0.25">
      <c r="A166"/>
      <c r="B166"/>
      <c r="C166" t="s">
        <v>1562</v>
      </c>
      <c r="D166" s="2" t="s">
        <v>1563</v>
      </c>
      <c r="E166" s="2"/>
      <c r="F166" t="s">
        <v>218</v>
      </c>
      <c r="G166">
        <v>1</v>
      </c>
      <c r="H166">
        <v>0</v>
      </c>
      <c r="I166">
        <f t="shared" si="13"/>
        <v>0</v>
      </c>
      <c r="J166">
        <f t="shared" si="14"/>
        <v>0</v>
      </c>
      <c r="K166">
        <f t="shared" si="15"/>
        <v>0</v>
      </c>
      <c r="L166">
        <f t="shared" si="16"/>
        <v>0</v>
      </c>
      <c r="M166"/>
      <c r="N166">
        <v>0</v>
      </c>
      <c r="O166"/>
      <c r="P166"/>
      <c r="Q166"/>
      <c r="R166"/>
      <c r="S166">
        <f t="shared" si="17"/>
        <v>0</v>
      </c>
      <c r="T166"/>
      <c r="U166"/>
      <c r="V166"/>
      <c r="W166"/>
      <c r="Z166" s="1">
        <f t="shared" si="18"/>
        <v>0</v>
      </c>
    </row>
    <row r="167" spans="1:26" ht="24.95" customHeight="1" x14ac:dyDescent="0.25">
      <c r="A167"/>
      <c r="B167"/>
      <c r="C167" t="s">
        <v>938</v>
      </c>
      <c r="D167" s="2" t="s">
        <v>1564</v>
      </c>
      <c r="E167" s="2"/>
      <c r="F167" t="s">
        <v>218</v>
      </c>
      <c r="G167">
        <v>1</v>
      </c>
      <c r="H167">
        <v>0</v>
      </c>
      <c r="I167">
        <f t="shared" si="13"/>
        <v>0</v>
      </c>
      <c r="J167">
        <f t="shared" si="14"/>
        <v>0</v>
      </c>
      <c r="K167">
        <f t="shared" si="15"/>
        <v>0</v>
      </c>
      <c r="L167">
        <f t="shared" si="16"/>
        <v>0</v>
      </c>
      <c r="M167"/>
      <c r="N167">
        <v>0</v>
      </c>
      <c r="O167"/>
      <c r="P167"/>
      <c r="Q167"/>
      <c r="R167"/>
      <c r="S167">
        <f t="shared" si="17"/>
        <v>0</v>
      </c>
      <c r="T167"/>
      <c r="U167"/>
      <c r="V167"/>
      <c r="W167"/>
      <c r="Z167" s="1">
        <f t="shared" si="18"/>
        <v>0</v>
      </c>
    </row>
    <row r="168" spans="1:26" ht="24.95" customHeight="1" x14ac:dyDescent="0.25">
      <c r="A168"/>
      <c r="B168"/>
      <c r="C168" t="s">
        <v>892</v>
      </c>
      <c r="D168" s="2" t="s">
        <v>893</v>
      </c>
      <c r="E168" s="2"/>
      <c r="F168" t="s">
        <v>779</v>
      </c>
      <c r="G168">
        <v>2</v>
      </c>
      <c r="H168">
        <v>0</v>
      </c>
      <c r="I168">
        <f t="shared" si="13"/>
        <v>0</v>
      </c>
      <c r="J168">
        <f t="shared" si="14"/>
        <v>0</v>
      </c>
      <c r="K168">
        <f t="shared" si="15"/>
        <v>0</v>
      </c>
      <c r="L168">
        <f t="shared" si="16"/>
        <v>0</v>
      </c>
      <c r="M168"/>
      <c r="N168">
        <v>0</v>
      </c>
      <c r="O168"/>
      <c r="P168"/>
      <c r="Q168"/>
      <c r="R168"/>
      <c r="S168">
        <f t="shared" si="17"/>
        <v>0</v>
      </c>
      <c r="T168"/>
      <c r="U168"/>
      <c r="V168"/>
      <c r="W168"/>
      <c r="Z168" s="1">
        <f t="shared" si="18"/>
        <v>0</v>
      </c>
    </row>
    <row r="169" spans="1:26" ht="24.95" customHeight="1" x14ac:dyDescent="0.25">
      <c r="A169"/>
      <c r="B169"/>
      <c r="C169" t="s">
        <v>1565</v>
      </c>
      <c r="D169" s="2" t="s">
        <v>1566</v>
      </c>
      <c r="E169" s="2"/>
      <c r="F169" t="s">
        <v>779</v>
      </c>
      <c r="G169">
        <v>2</v>
      </c>
      <c r="H169">
        <v>0</v>
      </c>
      <c r="I169">
        <f t="shared" si="13"/>
        <v>0</v>
      </c>
      <c r="J169">
        <f t="shared" si="14"/>
        <v>0</v>
      </c>
      <c r="K169">
        <f t="shared" si="15"/>
        <v>0</v>
      </c>
      <c r="L169">
        <f t="shared" si="16"/>
        <v>0</v>
      </c>
      <c r="M169"/>
      <c r="N169">
        <v>0</v>
      </c>
      <c r="O169"/>
      <c r="P169"/>
      <c r="Q169"/>
      <c r="R169"/>
      <c r="S169">
        <f t="shared" si="17"/>
        <v>0</v>
      </c>
      <c r="T169"/>
      <c r="U169"/>
      <c r="V169"/>
      <c r="W169"/>
      <c r="Z169" s="1">
        <f t="shared" si="18"/>
        <v>0</v>
      </c>
    </row>
    <row r="170" spans="1:26" ht="24.95" customHeight="1" x14ac:dyDescent="0.25">
      <c r="A170"/>
      <c r="B170"/>
      <c r="C170" t="s">
        <v>970</v>
      </c>
      <c r="D170" s="2" t="s">
        <v>971</v>
      </c>
      <c r="E170" s="2"/>
      <c r="F170" t="s">
        <v>906</v>
      </c>
      <c r="G170">
        <v>42</v>
      </c>
      <c r="H170">
        <v>0</v>
      </c>
      <c r="I170">
        <f t="shared" si="13"/>
        <v>0</v>
      </c>
      <c r="J170">
        <f t="shared" si="14"/>
        <v>0</v>
      </c>
      <c r="K170">
        <f t="shared" si="15"/>
        <v>0</v>
      </c>
      <c r="L170">
        <f t="shared" si="16"/>
        <v>0</v>
      </c>
      <c r="M170"/>
      <c r="N170">
        <v>0</v>
      </c>
      <c r="O170"/>
      <c r="P170"/>
      <c r="Q170"/>
      <c r="R170"/>
      <c r="S170">
        <f t="shared" si="17"/>
        <v>0</v>
      </c>
      <c r="T170"/>
      <c r="U170"/>
      <c r="V170"/>
      <c r="W170"/>
      <c r="Z170" s="1">
        <f t="shared" si="18"/>
        <v>0</v>
      </c>
    </row>
    <row r="171" spans="1:26" ht="24.95" customHeight="1" x14ac:dyDescent="0.25">
      <c r="A171"/>
      <c r="B171"/>
      <c r="C171" t="s">
        <v>982</v>
      </c>
      <c r="D171" s="2" t="s">
        <v>983</v>
      </c>
      <c r="E171" s="2"/>
      <c r="F171" t="s">
        <v>779</v>
      </c>
      <c r="G171">
        <v>42</v>
      </c>
      <c r="H171">
        <v>0</v>
      </c>
      <c r="I171">
        <f t="shared" si="13"/>
        <v>0</v>
      </c>
      <c r="J171">
        <f t="shared" si="14"/>
        <v>0</v>
      </c>
      <c r="K171">
        <f t="shared" si="15"/>
        <v>0</v>
      </c>
      <c r="L171">
        <f t="shared" si="16"/>
        <v>0</v>
      </c>
      <c r="M171">
        <f>ROUND(G171*(H171),2)</f>
        <v>0</v>
      </c>
      <c r="N171">
        <v>0</v>
      </c>
      <c r="O171"/>
      <c r="P171"/>
      <c r="Q171"/>
      <c r="R171"/>
      <c r="S171">
        <f t="shared" si="17"/>
        <v>0</v>
      </c>
      <c r="T171"/>
      <c r="U171"/>
      <c r="V171"/>
      <c r="W171"/>
      <c r="Z171" s="1">
        <f t="shared" si="18"/>
        <v>0</v>
      </c>
    </row>
    <row r="172" spans="1:26" ht="24.95" customHeight="1" x14ac:dyDescent="0.25">
      <c r="A172"/>
      <c r="B172"/>
      <c r="C172" t="s">
        <v>970</v>
      </c>
      <c r="D172" s="2" t="s">
        <v>971</v>
      </c>
      <c r="E172" s="2"/>
      <c r="F172" t="s">
        <v>906</v>
      </c>
      <c r="G172">
        <v>1</v>
      </c>
      <c r="H172">
        <v>0</v>
      </c>
      <c r="I172">
        <f t="shared" si="13"/>
        <v>0</v>
      </c>
      <c r="J172">
        <f t="shared" si="14"/>
        <v>0</v>
      </c>
      <c r="K172">
        <f t="shared" si="15"/>
        <v>0</v>
      </c>
      <c r="L172">
        <f t="shared" si="16"/>
        <v>0</v>
      </c>
      <c r="M172"/>
      <c r="N172">
        <v>0</v>
      </c>
      <c r="O172"/>
      <c r="P172"/>
      <c r="Q172"/>
      <c r="R172"/>
      <c r="S172">
        <f t="shared" si="17"/>
        <v>0</v>
      </c>
      <c r="T172"/>
      <c r="U172"/>
      <c r="V172"/>
      <c r="W172"/>
      <c r="Z172" s="1">
        <f t="shared" si="18"/>
        <v>0</v>
      </c>
    </row>
    <row r="173" spans="1:26" ht="24.95" customHeight="1" x14ac:dyDescent="0.25">
      <c r="A173"/>
      <c r="B173"/>
      <c r="C173" t="s">
        <v>1567</v>
      </c>
      <c r="D173" s="2" t="s">
        <v>1568</v>
      </c>
      <c r="E173" s="2"/>
      <c r="F173" t="s">
        <v>218</v>
      </c>
      <c r="G173">
        <v>1</v>
      </c>
      <c r="H173">
        <v>0</v>
      </c>
      <c r="I173">
        <f t="shared" si="13"/>
        <v>0</v>
      </c>
      <c r="J173">
        <f t="shared" si="14"/>
        <v>0</v>
      </c>
      <c r="K173">
        <f t="shared" si="15"/>
        <v>0</v>
      </c>
      <c r="L173">
        <f t="shared" si="16"/>
        <v>0</v>
      </c>
      <c r="M173"/>
      <c r="N173">
        <v>0</v>
      </c>
      <c r="O173"/>
      <c r="P173"/>
      <c r="Q173"/>
      <c r="R173"/>
      <c r="S173">
        <f t="shared" si="17"/>
        <v>0</v>
      </c>
      <c r="T173"/>
      <c r="U173"/>
      <c r="V173"/>
      <c r="W173"/>
      <c r="Z173" s="1">
        <f t="shared" si="18"/>
        <v>0</v>
      </c>
    </row>
    <row r="174" spans="1:26" ht="24.95" customHeight="1" x14ac:dyDescent="0.25">
      <c r="A174"/>
      <c r="B174"/>
      <c r="C174" t="s">
        <v>907</v>
      </c>
      <c r="D174" s="2" t="s">
        <v>908</v>
      </c>
      <c r="E174" s="2"/>
      <c r="F174" t="s">
        <v>215</v>
      </c>
      <c r="G174">
        <v>319</v>
      </c>
      <c r="H174">
        <v>0</v>
      </c>
      <c r="I174">
        <f t="shared" si="13"/>
        <v>0</v>
      </c>
      <c r="J174">
        <f t="shared" si="14"/>
        <v>0</v>
      </c>
      <c r="K174">
        <f t="shared" si="15"/>
        <v>0</v>
      </c>
      <c r="L174">
        <f t="shared" si="16"/>
        <v>0</v>
      </c>
      <c r="M174"/>
      <c r="N174">
        <v>0</v>
      </c>
      <c r="O174"/>
      <c r="P174"/>
      <c r="Q174"/>
      <c r="R174"/>
      <c r="S174">
        <f t="shared" si="17"/>
        <v>0</v>
      </c>
      <c r="T174"/>
      <c r="U174"/>
      <c r="V174"/>
      <c r="W174"/>
      <c r="Z174" s="1">
        <f t="shared" si="18"/>
        <v>0</v>
      </c>
    </row>
    <row r="175" spans="1:26" ht="24.95" customHeight="1" x14ac:dyDescent="0.25">
      <c r="A175"/>
      <c r="B175"/>
      <c r="C175" t="s">
        <v>909</v>
      </c>
      <c r="D175" s="2" t="s">
        <v>910</v>
      </c>
      <c r="E175" s="2"/>
      <c r="F175" t="s">
        <v>215</v>
      </c>
      <c r="G175">
        <v>319</v>
      </c>
      <c r="H175">
        <v>0</v>
      </c>
      <c r="I175">
        <f t="shared" si="13"/>
        <v>0</v>
      </c>
      <c r="J175">
        <f t="shared" si="14"/>
        <v>0</v>
      </c>
      <c r="K175">
        <f t="shared" si="15"/>
        <v>0</v>
      </c>
      <c r="L175">
        <f t="shared" si="16"/>
        <v>0</v>
      </c>
      <c r="M175"/>
      <c r="N175">
        <v>0</v>
      </c>
      <c r="O175"/>
      <c r="P175"/>
      <c r="Q175"/>
      <c r="R175"/>
      <c r="S175">
        <f t="shared" si="17"/>
        <v>0</v>
      </c>
      <c r="T175"/>
      <c r="U175"/>
      <c r="V175"/>
      <c r="W175"/>
      <c r="Z175" s="1">
        <f t="shared" si="18"/>
        <v>0</v>
      </c>
    </row>
    <row r="176" spans="1:26" ht="24.95" customHeight="1" x14ac:dyDescent="0.25">
      <c r="A176"/>
      <c r="B176"/>
      <c r="C176" t="s">
        <v>737</v>
      </c>
      <c r="D176" s="2" t="s">
        <v>738</v>
      </c>
      <c r="E176" s="2"/>
      <c r="F176" t="s">
        <v>349</v>
      </c>
      <c r="G176">
        <v>100</v>
      </c>
      <c r="H176">
        <v>0</v>
      </c>
      <c r="I176">
        <f t="shared" si="13"/>
        <v>0</v>
      </c>
      <c r="J176">
        <f t="shared" si="14"/>
        <v>0</v>
      </c>
      <c r="K176">
        <f t="shared" si="15"/>
        <v>0</v>
      </c>
      <c r="L176">
        <f t="shared" si="16"/>
        <v>0</v>
      </c>
      <c r="M176"/>
      <c r="N176">
        <v>0</v>
      </c>
      <c r="O176"/>
      <c r="P176">
        <v>9.0000000000000006E-5</v>
      </c>
      <c r="Q176"/>
      <c r="R176">
        <v>9.0000000000000006E-5</v>
      </c>
      <c r="S176">
        <f t="shared" si="17"/>
        <v>8.9999999999999993E-3</v>
      </c>
      <c r="T176"/>
      <c r="U176"/>
      <c r="V176"/>
      <c r="W176"/>
      <c r="Z176" s="1">
        <f t="shared" si="18"/>
        <v>0</v>
      </c>
    </row>
    <row r="177" spans="1:26" ht="24.95" customHeight="1" x14ac:dyDescent="0.25">
      <c r="A177"/>
      <c r="B177"/>
      <c r="C177" t="s">
        <v>1569</v>
      </c>
      <c r="D177" s="2" t="s">
        <v>1570</v>
      </c>
      <c r="E177" s="2"/>
      <c r="F177" t="s">
        <v>255</v>
      </c>
      <c r="G177">
        <v>0.51035927653312685</v>
      </c>
      <c r="H177">
        <v>0</v>
      </c>
      <c r="I177">
        <f t="shared" si="13"/>
        <v>0</v>
      </c>
      <c r="J177">
        <f t="shared" si="14"/>
        <v>0</v>
      </c>
      <c r="K177">
        <f t="shared" si="15"/>
        <v>0</v>
      </c>
      <c r="L177">
        <f t="shared" si="16"/>
        <v>0</v>
      </c>
      <c r="M177"/>
      <c r="N177">
        <v>0</v>
      </c>
      <c r="O177"/>
      <c r="P177"/>
      <c r="Q177"/>
      <c r="R177"/>
      <c r="S177">
        <f t="shared" si="17"/>
        <v>0</v>
      </c>
      <c r="T177"/>
      <c r="U177"/>
      <c r="V177"/>
      <c r="W177"/>
      <c r="Z177" s="1">
        <f t="shared" si="18"/>
        <v>0</v>
      </c>
    </row>
    <row r="178" spans="1:26" x14ac:dyDescent="0.25">
      <c r="A178"/>
      <c r="B178"/>
      <c r="C178">
        <v>722</v>
      </c>
      <c r="D178" s="2" t="s">
        <v>394</v>
      </c>
      <c r="E178" s="2"/>
      <c r="F178"/>
      <c r="G178"/>
      <c r="H178"/>
      <c r="I178">
        <f>ROUND((SUM(I134:I177))/1,2)</f>
        <v>0</v>
      </c>
      <c r="J178"/>
      <c r="K178"/>
      <c r="L178">
        <f>ROUND((SUM(L134:L177))/1,2)</f>
        <v>0</v>
      </c>
      <c r="M178">
        <f>ROUND((SUM(M134:M177))/1,2)</f>
        <v>0</v>
      </c>
      <c r="N178"/>
      <c r="O178"/>
      <c r="P178"/>
      <c r="Q178"/>
      <c r="R178"/>
      <c r="S178">
        <f>ROUND((SUM(S134:S177))/1,2)</f>
        <v>0.01</v>
      </c>
      <c r="T178"/>
      <c r="U178"/>
      <c r="V178">
        <f>ROUND((SUM(V134:V177))/1,2)</f>
        <v>0</v>
      </c>
      <c r="W178"/>
      <c r="X178"/>
      <c r="Y178"/>
      <c r="Z178"/>
    </row>
    <row r="179" spans="1:26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6" x14ac:dyDescent="0.25">
      <c r="A180"/>
      <c r="B180"/>
      <c r="C180">
        <v>723</v>
      </c>
      <c r="D180" s="2" t="s">
        <v>1509</v>
      </c>
      <c r="E180" s="2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</row>
    <row r="181" spans="1:26" ht="24.95" customHeight="1" x14ac:dyDescent="0.25">
      <c r="A181"/>
      <c r="B181"/>
      <c r="C181" t="s">
        <v>1571</v>
      </c>
      <c r="D181" s="2" t="s">
        <v>1572</v>
      </c>
      <c r="E181" s="2"/>
      <c r="F181" t="s">
        <v>215</v>
      </c>
      <c r="G181">
        <v>1.5</v>
      </c>
      <c r="H181">
        <v>0</v>
      </c>
      <c r="I181">
        <f t="shared" ref="I181:I200" si="19">ROUND(G181*(H181),2)</f>
        <v>0</v>
      </c>
      <c r="J181">
        <f t="shared" ref="J181:J200" si="20">ROUND(G181*(N181),2)</f>
        <v>0</v>
      </c>
      <c r="K181">
        <f t="shared" ref="K181:K200" si="21">ROUND(G181*(O181),2)</f>
        <v>0</v>
      </c>
      <c r="L181">
        <f t="shared" ref="L181:L200" si="22">ROUND(G181*(H181),2)</f>
        <v>0</v>
      </c>
      <c r="M181"/>
      <c r="N181">
        <v>0</v>
      </c>
      <c r="O181"/>
      <c r="P181"/>
      <c r="Q181"/>
      <c r="R181"/>
      <c r="S181">
        <f t="shared" ref="S181:S200" si="23">ROUND(G181*(P181),3)</f>
        <v>0</v>
      </c>
      <c r="T181"/>
      <c r="U181"/>
      <c r="V181"/>
      <c r="W181"/>
      <c r="Z181" s="1">
        <f t="shared" ref="Z181:Z200" si="24">0.058844*POWER(I181,0.952797)</f>
        <v>0</v>
      </c>
    </row>
    <row r="182" spans="1:26" ht="24.95" customHeight="1" x14ac:dyDescent="0.25">
      <c r="A182"/>
      <c r="B182"/>
      <c r="C182" t="s">
        <v>1573</v>
      </c>
      <c r="D182" s="2" t="s">
        <v>1574</v>
      </c>
      <c r="E182" s="2"/>
      <c r="F182" t="s">
        <v>215</v>
      </c>
      <c r="G182">
        <v>3</v>
      </c>
      <c r="H182">
        <v>0</v>
      </c>
      <c r="I182">
        <f t="shared" si="19"/>
        <v>0</v>
      </c>
      <c r="J182">
        <f t="shared" si="20"/>
        <v>0</v>
      </c>
      <c r="K182">
        <f t="shared" si="21"/>
        <v>0</v>
      </c>
      <c r="L182">
        <f t="shared" si="22"/>
        <v>0</v>
      </c>
      <c r="M182"/>
      <c r="N182">
        <v>0</v>
      </c>
      <c r="O182"/>
      <c r="P182"/>
      <c r="Q182"/>
      <c r="R182"/>
      <c r="S182">
        <f t="shared" si="23"/>
        <v>0</v>
      </c>
      <c r="T182"/>
      <c r="U182"/>
      <c r="V182"/>
      <c r="W182"/>
      <c r="Z182" s="1">
        <f t="shared" si="24"/>
        <v>0</v>
      </c>
    </row>
    <row r="183" spans="1:26" ht="24.95" customHeight="1" x14ac:dyDescent="0.25">
      <c r="A183"/>
      <c r="B183"/>
      <c r="C183" t="s">
        <v>1575</v>
      </c>
      <c r="D183" s="2" t="s">
        <v>1576</v>
      </c>
      <c r="E183" s="2"/>
      <c r="F183" t="s">
        <v>779</v>
      </c>
      <c r="G183">
        <v>2</v>
      </c>
      <c r="H183">
        <v>0</v>
      </c>
      <c r="I183">
        <f t="shared" si="19"/>
        <v>0</v>
      </c>
      <c r="J183">
        <f t="shared" si="20"/>
        <v>0</v>
      </c>
      <c r="K183">
        <f t="shared" si="21"/>
        <v>0</v>
      </c>
      <c r="L183">
        <f t="shared" si="22"/>
        <v>0</v>
      </c>
      <c r="M183"/>
      <c r="N183">
        <v>0</v>
      </c>
      <c r="O183"/>
      <c r="P183"/>
      <c r="Q183"/>
      <c r="R183"/>
      <c r="S183">
        <f t="shared" si="23"/>
        <v>0</v>
      </c>
      <c r="T183"/>
      <c r="U183"/>
      <c r="V183"/>
      <c r="W183"/>
      <c r="Z183" s="1">
        <f t="shared" si="24"/>
        <v>0</v>
      </c>
    </row>
    <row r="184" spans="1:26" ht="24.95" customHeight="1" x14ac:dyDescent="0.25">
      <c r="A184"/>
      <c r="B184"/>
      <c r="C184" t="s">
        <v>1577</v>
      </c>
      <c r="D184" s="2" t="s">
        <v>1578</v>
      </c>
      <c r="E184" s="2"/>
      <c r="F184" t="s">
        <v>779</v>
      </c>
      <c r="G184">
        <v>1</v>
      </c>
      <c r="H184">
        <v>0</v>
      </c>
      <c r="I184">
        <f t="shared" si="19"/>
        <v>0</v>
      </c>
      <c r="J184">
        <f t="shared" si="20"/>
        <v>0</v>
      </c>
      <c r="K184">
        <f t="shared" si="21"/>
        <v>0</v>
      </c>
      <c r="L184">
        <f t="shared" si="22"/>
        <v>0</v>
      </c>
      <c r="M184">
        <f>ROUND(G184*(H184),2)</f>
        <v>0</v>
      </c>
      <c r="N184">
        <v>0</v>
      </c>
      <c r="O184"/>
      <c r="P184"/>
      <c r="Q184"/>
      <c r="R184"/>
      <c r="S184">
        <f t="shared" si="23"/>
        <v>0</v>
      </c>
      <c r="T184"/>
      <c r="U184"/>
      <c r="V184"/>
      <c r="W184"/>
      <c r="Z184" s="1">
        <f t="shared" si="24"/>
        <v>0</v>
      </c>
    </row>
    <row r="185" spans="1:26" ht="24.95" customHeight="1" x14ac:dyDescent="0.25">
      <c r="A185"/>
      <c r="B185"/>
      <c r="C185" t="s">
        <v>1579</v>
      </c>
      <c r="D185" s="2" t="s">
        <v>1580</v>
      </c>
      <c r="E185" s="2"/>
      <c r="F185" t="s">
        <v>779</v>
      </c>
      <c r="G185">
        <v>1</v>
      </c>
      <c r="H185">
        <v>0</v>
      </c>
      <c r="I185">
        <f t="shared" si="19"/>
        <v>0</v>
      </c>
      <c r="J185">
        <f t="shared" si="20"/>
        <v>0</v>
      </c>
      <c r="K185">
        <f t="shared" si="21"/>
        <v>0</v>
      </c>
      <c r="L185">
        <f t="shared" si="22"/>
        <v>0</v>
      </c>
      <c r="M185">
        <f>ROUND(G185*(H185),2)</f>
        <v>0</v>
      </c>
      <c r="N185">
        <v>0</v>
      </c>
      <c r="O185"/>
      <c r="P185"/>
      <c r="Q185"/>
      <c r="R185"/>
      <c r="S185">
        <f t="shared" si="23"/>
        <v>0</v>
      </c>
      <c r="T185"/>
      <c r="U185"/>
      <c r="V185"/>
      <c r="W185"/>
      <c r="Z185" s="1">
        <f t="shared" si="24"/>
        <v>0</v>
      </c>
    </row>
    <row r="186" spans="1:26" ht="24.95" customHeight="1" x14ac:dyDescent="0.25">
      <c r="A186"/>
      <c r="B186"/>
      <c r="C186" t="s">
        <v>1581</v>
      </c>
      <c r="D186" s="2" t="s">
        <v>1582</v>
      </c>
      <c r="E186" s="2"/>
      <c r="F186" t="s">
        <v>779</v>
      </c>
      <c r="G186">
        <v>2</v>
      </c>
      <c r="H186">
        <v>0</v>
      </c>
      <c r="I186">
        <f t="shared" si="19"/>
        <v>0</v>
      </c>
      <c r="J186">
        <f t="shared" si="20"/>
        <v>0</v>
      </c>
      <c r="K186">
        <f t="shared" si="21"/>
        <v>0</v>
      </c>
      <c r="L186">
        <f t="shared" si="22"/>
        <v>0</v>
      </c>
      <c r="M186"/>
      <c r="N186">
        <v>0</v>
      </c>
      <c r="O186"/>
      <c r="P186"/>
      <c r="Q186"/>
      <c r="R186"/>
      <c r="S186">
        <f t="shared" si="23"/>
        <v>0</v>
      </c>
      <c r="T186"/>
      <c r="U186"/>
      <c r="V186"/>
      <c r="W186"/>
      <c r="Z186" s="1">
        <f t="shared" si="24"/>
        <v>0</v>
      </c>
    </row>
    <row r="187" spans="1:26" ht="24.95" customHeight="1" x14ac:dyDescent="0.25">
      <c r="A187"/>
      <c r="B187"/>
      <c r="C187" t="s">
        <v>1583</v>
      </c>
      <c r="D187" s="2" t="s">
        <v>1584</v>
      </c>
      <c r="E187" s="2"/>
      <c r="F187" t="s">
        <v>779</v>
      </c>
      <c r="G187">
        <v>2</v>
      </c>
      <c r="H187">
        <v>0</v>
      </c>
      <c r="I187">
        <f t="shared" si="19"/>
        <v>0</v>
      </c>
      <c r="J187">
        <f t="shared" si="20"/>
        <v>0</v>
      </c>
      <c r="K187">
        <f t="shared" si="21"/>
        <v>0</v>
      </c>
      <c r="L187">
        <f t="shared" si="22"/>
        <v>0</v>
      </c>
      <c r="M187">
        <f>ROUND(G187*(H187),2)</f>
        <v>0</v>
      </c>
      <c r="N187">
        <v>0</v>
      </c>
      <c r="O187"/>
      <c r="P187"/>
      <c r="Q187"/>
      <c r="R187"/>
      <c r="S187">
        <f t="shared" si="23"/>
        <v>0</v>
      </c>
      <c r="T187"/>
      <c r="U187"/>
      <c r="V187"/>
      <c r="W187"/>
      <c r="Z187" s="1">
        <f t="shared" si="24"/>
        <v>0</v>
      </c>
    </row>
    <row r="188" spans="1:26" ht="24.95" customHeight="1" x14ac:dyDescent="0.25">
      <c r="A188"/>
      <c r="B188"/>
      <c r="C188" t="s">
        <v>1585</v>
      </c>
      <c r="D188" s="2" t="s">
        <v>1586</v>
      </c>
      <c r="E188" s="2"/>
      <c r="F188" t="s">
        <v>779</v>
      </c>
      <c r="G188">
        <v>1</v>
      </c>
      <c r="H188">
        <v>0</v>
      </c>
      <c r="I188">
        <f t="shared" si="19"/>
        <v>0</v>
      </c>
      <c r="J188">
        <f t="shared" si="20"/>
        <v>0</v>
      </c>
      <c r="K188">
        <f t="shared" si="21"/>
        <v>0</v>
      </c>
      <c r="L188">
        <f t="shared" si="22"/>
        <v>0</v>
      </c>
      <c r="M188"/>
      <c r="N188">
        <v>0</v>
      </c>
      <c r="O188"/>
      <c r="P188"/>
      <c r="Q188"/>
      <c r="R188"/>
      <c r="S188">
        <f t="shared" si="23"/>
        <v>0</v>
      </c>
      <c r="T188"/>
      <c r="U188"/>
      <c r="V188"/>
      <c r="W188"/>
      <c r="Z188" s="1">
        <f t="shared" si="24"/>
        <v>0</v>
      </c>
    </row>
    <row r="189" spans="1:26" ht="24.95" customHeight="1" x14ac:dyDescent="0.25">
      <c r="A189"/>
      <c r="B189"/>
      <c r="C189" t="s">
        <v>1587</v>
      </c>
      <c r="D189" s="2" t="s">
        <v>1588</v>
      </c>
      <c r="E189" s="2"/>
      <c r="F189" t="s">
        <v>779</v>
      </c>
      <c r="G189">
        <v>1</v>
      </c>
      <c r="H189">
        <v>0</v>
      </c>
      <c r="I189">
        <f t="shared" si="19"/>
        <v>0</v>
      </c>
      <c r="J189">
        <f t="shared" si="20"/>
        <v>0</v>
      </c>
      <c r="K189">
        <f t="shared" si="21"/>
        <v>0</v>
      </c>
      <c r="L189">
        <f t="shared" si="22"/>
        <v>0</v>
      </c>
      <c r="M189">
        <f>ROUND(G189*(H189),2)</f>
        <v>0</v>
      </c>
      <c r="N189">
        <v>0</v>
      </c>
      <c r="O189"/>
      <c r="P189"/>
      <c r="Q189"/>
      <c r="R189"/>
      <c r="S189">
        <f t="shared" si="23"/>
        <v>0</v>
      </c>
      <c r="T189"/>
      <c r="U189"/>
      <c r="V189"/>
      <c r="W189"/>
      <c r="Z189" s="1">
        <f t="shared" si="24"/>
        <v>0</v>
      </c>
    </row>
    <row r="190" spans="1:26" ht="24.95" customHeight="1" x14ac:dyDescent="0.25">
      <c r="A190"/>
      <c r="B190"/>
      <c r="C190" t="s">
        <v>1589</v>
      </c>
      <c r="D190" s="2" t="s">
        <v>1590</v>
      </c>
      <c r="E190" s="2"/>
      <c r="F190" t="s">
        <v>779</v>
      </c>
      <c r="G190">
        <v>1</v>
      </c>
      <c r="H190">
        <v>0</v>
      </c>
      <c r="I190">
        <f t="shared" si="19"/>
        <v>0</v>
      </c>
      <c r="J190">
        <f t="shared" si="20"/>
        <v>0</v>
      </c>
      <c r="K190">
        <f t="shared" si="21"/>
        <v>0</v>
      </c>
      <c r="L190">
        <f t="shared" si="22"/>
        <v>0</v>
      </c>
      <c r="M190"/>
      <c r="N190">
        <v>0</v>
      </c>
      <c r="O190"/>
      <c r="P190"/>
      <c r="Q190"/>
      <c r="R190"/>
      <c r="S190">
        <f t="shared" si="23"/>
        <v>0</v>
      </c>
      <c r="T190"/>
      <c r="U190"/>
      <c r="V190"/>
      <c r="W190"/>
      <c r="Z190" s="1">
        <f t="shared" si="24"/>
        <v>0</v>
      </c>
    </row>
    <row r="191" spans="1:26" ht="24.95" customHeight="1" x14ac:dyDescent="0.25">
      <c r="A191"/>
      <c r="B191"/>
      <c r="C191" t="s">
        <v>737</v>
      </c>
      <c r="D191" s="2" t="s">
        <v>738</v>
      </c>
      <c r="E191" s="2"/>
      <c r="F191" t="s">
        <v>349</v>
      </c>
      <c r="G191">
        <v>10</v>
      </c>
      <c r="H191">
        <v>0</v>
      </c>
      <c r="I191">
        <f t="shared" si="19"/>
        <v>0</v>
      </c>
      <c r="J191">
        <f t="shared" si="20"/>
        <v>0</v>
      </c>
      <c r="K191">
        <f t="shared" si="21"/>
        <v>0</v>
      </c>
      <c r="L191">
        <f t="shared" si="22"/>
        <v>0</v>
      </c>
      <c r="M191"/>
      <c r="N191">
        <v>0</v>
      </c>
      <c r="O191"/>
      <c r="P191">
        <v>9.0000000000000006E-5</v>
      </c>
      <c r="Q191"/>
      <c r="R191">
        <v>9.0000000000000006E-5</v>
      </c>
      <c r="S191">
        <f t="shared" si="23"/>
        <v>1E-3</v>
      </c>
      <c r="T191"/>
      <c r="U191"/>
      <c r="V191"/>
      <c r="W191"/>
      <c r="Z191" s="1">
        <f t="shared" si="24"/>
        <v>0</v>
      </c>
    </row>
    <row r="192" spans="1:26" ht="24.95" customHeight="1" x14ac:dyDescent="0.25">
      <c r="A192"/>
      <c r="B192"/>
      <c r="C192" t="s">
        <v>1591</v>
      </c>
      <c r="D192" s="2" t="s">
        <v>1592</v>
      </c>
      <c r="E192" s="2"/>
      <c r="F192" t="s">
        <v>402</v>
      </c>
      <c r="G192">
        <v>2</v>
      </c>
      <c r="H192">
        <v>0</v>
      </c>
      <c r="I192">
        <f t="shared" si="19"/>
        <v>0</v>
      </c>
      <c r="J192">
        <f t="shared" si="20"/>
        <v>0</v>
      </c>
      <c r="K192">
        <f t="shared" si="21"/>
        <v>0</v>
      </c>
      <c r="L192">
        <f t="shared" si="22"/>
        <v>0</v>
      </c>
      <c r="M192"/>
      <c r="N192">
        <v>0</v>
      </c>
      <c r="O192"/>
      <c r="P192"/>
      <c r="Q192"/>
      <c r="R192"/>
      <c r="S192">
        <f t="shared" si="23"/>
        <v>0</v>
      </c>
      <c r="T192"/>
      <c r="U192"/>
      <c r="V192"/>
      <c r="W192"/>
      <c r="Z192" s="1">
        <f t="shared" si="24"/>
        <v>0</v>
      </c>
    </row>
    <row r="193" spans="1:26" ht="24.95" customHeight="1" x14ac:dyDescent="0.25">
      <c r="A193"/>
      <c r="B193"/>
      <c r="C193" t="s">
        <v>1593</v>
      </c>
      <c r="D193" s="2" t="s">
        <v>1594</v>
      </c>
      <c r="E193" s="2"/>
      <c r="F193" t="s">
        <v>782</v>
      </c>
      <c r="G193">
        <v>1</v>
      </c>
      <c r="H193">
        <v>0</v>
      </c>
      <c r="I193">
        <f t="shared" si="19"/>
        <v>0</v>
      </c>
      <c r="J193">
        <f t="shared" si="20"/>
        <v>0</v>
      </c>
      <c r="K193">
        <f t="shared" si="21"/>
        <v>0</v>
      </c>
      <c r="L193">
        <f t="shared" si="22"/>
        <v>0</v>
      </c>
      <c r="M193"/>
      <c r="N193">
        <v>0</v>
      </c>
      <c r="O193"/>
      <c r="P193"/>
      <c r="Q193"/>
      <c r="R193"/>
      <c r="S193">
        <f t="shared" si="23"/>
        <v>0</v>
      </c>
      <c r="T193"/>
      <c r="U193"/>
      <c r="V193"/>
      <c r="W193"/>
      <c r="Z193" s="1">
        <f t="shared" si="24"/>
        <v>0</v>
      </c>
    </row>
    <row r="194" spans="1:26" ht="24.95" customHeight="1" x14ac:dyDescent="0.25">
      <c r="A194"/>
      <c r="B194"/>
      <c r="C194" t="s">
        <v>1595</v>
      </c>
      <c r="D194" s="2" t="s">
        <v>1596</v>
      </c>
      <c r="E194" s="2"/>
      <c r="F194" t="s">
        <v>215</v>
      </c>
      <c r="G194">
        <v>4.5</v>
      </c>
      <c r="H194">
        <v>0</v>
      </c>
      <c r="I194">
        <f t="shared" si="19"/>
        <v>0</v>
      </c>
      <c r="J194">
        <f t="shared" si="20"/>
        <v>0</v>
      </c>
      <c r="K194">
        <f t="shared" si="21"/>
        <v>0</v>
      </c>
      <c r="L194">
        <f t="shared" si="22"/>
        <v>0</v>
      </c>
      <c r="M194"/>
      <c r="N194">
        <v>0</v>
      </c>
      <c r="O194"/>
      <c r="P194"/>
      <c r="Q194"/>
      <c r="R194"/>
      <c r="S194">
        <f t="shared" si="23"/>
        <v>0</v>
      </c>
      <c r="T194"/>
      <c r="U194"/>
      <c r="V194"/>
      <c r="W194"/>
      <c r="Z194" s="1">
        <f t="shared" si="24"/>
        <v>0</v>
      </c>
    </row>
    <row r="195" spans="1:26" ht="24.95" customHeight="1" x14ac:dyDescent="0.25">
      <c r="A195"/>
      <c r="B195"/>
      <c r="C195" t="s">
        <v>1597</v>
      </c>
      <c r="D195" s="2" t="s">
        <v>1598</v>
      </c>
      <c r="E195" s="2"/>
      <c r="F195" t="s">
        <v>779</v>
      </c>
      <c r="G195">
        <v>1</v>
      </c>
      <c r="H195">
        <v>0</v>
      </c>
      <c r="I195">
        <f t="shared" si="19"/>
        <v>0</v>
      </c>
      <c r="J195">
        <f t="shared" si="20"/>
        <v>0</v>
      </c>
      <c r="K195">
        <f t="shared" si="21"/>
        <v>0</v>
      </c>
      <c r="L195">
        <f t="shared" si="22"/>
        <v>0</v>
      </c>
      <c r="M195"/>
      <c r="N195">
        <v>0</v>
      </c>
      <c r="O195"/>
      <c r="P195"/>
      <c r="Q195"/>
      <c r="R195"/>
      <c r="S195">
        <f t="shared" si="23"/>
        <v>0</v>
      </c>
      <c r="T195"/>
      <c r="U195"/>
      <c r="V195"/>
      <c r="W195"/>
      <c r="Z195" s="1">
        <f t="shared" si="24"/>
        <v>0</v>
      </c>
    </row>
    <row r="196" spans="1:26" ht="24.95" customHeight="1" x14ac:dyDescent="0.25">
      <c r="A196"/>
      <c r="B196"/>
      <c r="C196" t="s">
        <v>1599</v>
      </c>
      <c r="D196" s="2" t="s">
        <v>1600</v>
      </c>
      <c r="E196" s="2"/>
      <c r="F196" t="s">
        <v>215</v>
      </c>
      <c r="G196">
        <v>4.5</v>
      </c>
      <c r="H196">
        <v>0</v>
      </c>
      <c r="I196">
        <f t="shared" si="19"/>
        <v>0</v>
      </c>
      <c r="J196">
        <f t="shared" si="20"/>
        <v>0</v>
      </c>
      <c r="K196">
        <f t="shared" si="21"/>
        <v>0</v>
      </c>
      <c r="L196">
        <f t="shared" si="22"/>
        <v>0</v>
      </c>
      <c r="M196"/>
      <c r="N196">
        <v>0</v>
      </c>
      <c r="O196"/>
      <c r="P196"/>
      <c r="Q196"/>
      <c r="R196"/>
      <c r="S196">
        <f t="shared" si="23"/>
        <v>0</v>
      </c>
      <c r="T196"/>
      <c r="U196"/>
      <c r="V196"/>
      <c r="W196"/>
      <c r="Z196" s="1">
        <f t="shared" si="24"/>
        <v>0</v>
      </c>
    </row>
    <row r="197" spans="1:26" ht="24.95" customHeight="1" x14ac:dyDescent="0.25">
      <c r="A197"/>
      <c r="B197"/>
      <c r="C197" t="s">
        <v>1601</v>
      </c>
      <c r="D197" s="2" t="s">
        <v>1602</v>
      </c>
      <c r="E197" s="2"/>
      <c r="F197" t="s">
        <v>215</v>
      </c>
      <c r="G197">
        <v>0.5</v>
      </c>
      <c r="H197">
        <v>0</v>
      </c>
      <c r="I197">
        <f t="shared" si="19"/>
        <v>0</v>
      </c>
      <c r="J197">
        <f t="shared" si="20"/>
        <v>0</v>
      </c>
      <c r="K197">
        <f t="shared" si="21"/>
        <v>0</v>
      </c>
      <c r="L197">
        <f t="shared" si="22"/>
        <v>0</v>
      </c>
      <c r="M197"/>
      <c r="N197">
        <v>0</v>
      </c>
      <c r="O197"/>
      <c r="P197"/>
      <c r="Q197"/>
      <c r="R197"/>
      <c r="S197">
        <f t="shared" si="23"/>
        <v>0</v>
      </c>
      <c r="T197"/>
      <c r="U197"/>
      <c r="V197"/>
      <c r="W197"/>
      <c r="Z197" s="1">
        <f t="shared" si="24"/>
        <v>0</v>
      </c>
    </row>
    <row r="198" spans="1:26" ht="24.95" customHeight="1" x14ac:dyDescent="0.25">
      <c r="A198"/>
      <c r="B198"/>
      <c r="C198" t="s">
        <v>1603</v>
      </c>
      <c r="D198" s="2" t="s">
        <v>1604</v>
      </c>
      <c r="E198" s="2"/>
      <c r="F198" t="s">
        <v>747</v>
      </c>
      <c r="G198">
        <v>1</v>
      </c>
      <c r="H198">
        <v>0</v>
      </c>
      <c r="I198">
        <f t="shared" si="19"/>
        <v>0</v>
      </c>
      <c r="J198">
        <f t="shared" si="20"/>
        <v>0</v>
      </c>
      <c r="K198">
        <f t="shared" si="21"/>
        <v>0</v>
      </c>
      <c r="L198">
        <f t="shared" si="22"/>
        <v>0</v>
      </c>
      <c r="M198"/>
      <c r="N198">
        <v>0</v>
      </c>
      <c r="O198"/>
      <c r="P198"/>
      <c r="Q198"/>
      <c r="R198"/>
      <c r="S198">
        <f t="shared" si="23"/>
        <v>0</v>
      </c>
      <c r="T198"/>
      <c r="U198"/>
      <c r="V198"/>
      <c r="W198"/>
      <c r="Z198" s="1">
        <f t="shared" si="24"/>
        <v>0</v>
      </c>
    </row>
    <row r="199" spans="1:26" ht="24.95" customHeight="1" x14ac:dyDescent="0.25">
      <c r="A199"/>
      <c r="B199"/>
      <c r="C199" t="s">
        <v>1605</v>
      </c>
      <c r="D199" s="2" t="s">
        <v>1606</v>
      </c>
      <c r="E199" s="2"/>
      <c r="F199" t="s">
        <v>747</v>
      </c>
      <c r="G199">
        <v>1</v>
      </c>
      <c r="H199">
        <v>0</v>
      </c>
      <c r="I199">
        <f t="shared" si="19"/>
        <v>0</v>
      </c>
      <c r="J199">
        <f t="shared" si="20"/>
        <v>0</v>
      </c>
      <c r="K199">
        <f t="shared" si="21"/>
        <v>0</v>
      </c>
      <c r="L199">
        <f t="shared" si="22"/>
        <v>0</v>
      </c>
      <c r="M199"/>
      <c r="N199">
        <v>0</v>
      </c>
      <c r="O199"/>
      <c r="P199"/>
      <c r="Q199"/>
      <c r="R199"/>
      <c r="S199">
        <f t="shared" si="23"/>
        <v>0</v>
      </c>
      <c r="T199"/>
      <c r="U199"/>
      <c r="V199"/>
      <c r="W199"/>
      <c r="Z199" s="1">
        <f t="shared" si="24"/>
        <v>0</v>
      </c>
    </row>
    <row r="200" spans="1:26" ht="24.95" customHeight="1" x14ac:dyDescent="0.25">
      <c r="A200"/>
      <c r="B200"/>
      <c r="C200" t="s">
        <v>1607</v>
      </c>
      <c r="D200" s="2" t="s">
        <v>1608</v>
      </c>
      <c r="E200" s="2"/>
      <c r="F200" t="s">
        <v>255</v>
      </c>
      <c r="G200">
        <v>0.67637976408004763</v>
      </c>
      <c r="H200">
        <v>0</v>
      </c>
      <c r="I200">
        <f t="shared" si="19"/>
        <v>0</v>
      </c>
      <c r="J200">
        <f t="shared" si="20"/>
        <v>0</v>
      </c>
      <c r="K200">
        <f t="shared" si="21"/>
        <v>0</v>
      </c>
      <c r="L200">
        <f t="shared" si="22"/>
        <v>0</v>
      </c>
      <c r="M200"/>
      <c r="N200">
        <v>0</v>
      </c>
      <c r="O200"/>
      <c r="P200"/>
      <c r="Q200"/>
      <c r="R200"/>
      <c r="S200">
        <f t="shared" si="23"/>
        <v>0</v>
      </c>
      <c r="T200"/>
      <c r="U200"/>
      <c r="V200"/>
      <c r="W200"/>
      <c r="Z200" s="1">
        <f t="shared" si="24"/>
        <v>0</v>
      </c>
    </row>
    <row r="201" spans="1:26" x14ac:dyDescent="0.25">
      <c r="A201"/>
      <c r="B201"/>
      <c r="C201">
        <v>723</v>
      </c>
      <c r="D201" s="2" t="s">
        <v>1509</v>
      </c>
      <c r="E201" s="2"/>
      <c r="F201"/>
      <c r="G201"/>
      <c r="H201"/>
      <c r="I201">
        <f>ROUND((SUM(I180:I200))/1,2)</f>
        <v>0</v>
      </c>
      <c r="J201"/>
      <c r="K201"/>
      <c r="L201">
        <f>ROUND((SUM(L180:L200))/1,2)</f>
        <v>0</v>
      </c>
      <c r="M201">
        <f>ROUND((SUM(M180:M200))/1,2)</f>
        <v>0</v>
      </c>
      <c r="N201"/>
      <c r="O201"/>
      <c r="P201"/>
      <c r="Q201"/>
      <c r="R201"/>
      <c r="S201">
        <f>ROUND((SUM(S180:S200))/1,2)</f>
        <v>0</v>
      </c>
      <c r="T201"/>
      <c r="U201"/>
      <c r="V201">
        <f>ROUND((SUM(V180:V200))/1,2)</f>
        <v>0</v>
      </c>
      <c r="W201"/>
      <c r="X201"/>
      <c r="Y201"/>
      <c r="Z201"/>
    </row>
    <row r="202" spans="1:26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</row>
    <row r="203" spans="1:26" x14ac:dyDescent="0.25">
      <c r="A203"/>
      <c r="B203"/>
      <c r="C203">
        <v>725</v>
      </c>
      <c r="D203" s="2" t="s">
        <v>757</v>
      </c>
      <c r="E203" s="2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</row>
    <row r="204" spans="1:26" ht="24.95" customHeight="1" x14ac:dyDescent="0.25">
      <c r="A204"/>
      <c r="B204"/>
      <c r="C204" t="s">
        <v>942</v>
      </c>
      <c r="D204" s="2" t="s">
        <v>943</v>
      </c>
      <c r="E204" s="2"/>
      <c r="F204" t="s">
        <v>906</v>
      </c>
      <c r="G204">
        <v>3</v>
      </c>
      <c r="H204">
        <v>0</v>
      </c>
      <c r="I204">
        <f t="shared" ref="I204:I235" si="25">ROUND(G204*(H204),2)</f>
        <v>0</v>
      </c>
      <c r="J204">
        <f t="shared" ref="J204:J235" si="26">ROUND(G204*(N204),2)</f>
        <v>0</v>
      </c>
      <c r="K204">
        <f t="shared" ref="K204:K235" si="27">ROUND(G204*(O204),2)</f>
        <v>0</v>
      </c>
      <c r="L204">
        <f t="shared" ref="L204:L235" si="28">ROUND(G204*(H204),2)</f>
        <v>0</v>
      </c>
      <c r="M204"/>
      <c r="N204">
        <v>0</v>
      </c>
      <c r="O204"/>
      <c r="P204"/>
      <c r="Q204"/>
      <c r="R204"/>
      <c r="S204">
        <f t="shared" ref="S204:S235" si="29">ROUND(G204*(P204),3)</f>
        <v>0</v>
      </c>
      <c r="T204"/>
      <c r="U204"/>
      <c r="V204"/>
      <c r="W204"/>
      <c r="Z204" s="1">
        <f t="shared" ref="Z204:Z235" si="30">0.058844*POWER(I204,0.952797)</f>
        <v>0</v>
      </c>
    </row>
    <row r="205" spans="1:26" ht="24.95" customHeight="1" x14ac:dyDescent="0.25">
      <c r="A205"/>
      <c r="B205"/>
      <c r="C205" t="s">
        <v>998</v>
      </c>
      <c r="D205" s="2" t="s">
        <v>999</v>
      </c>
      <c r="E205" s="2"/>
      <c r="F205" t="s">
        <v>779</v>
      </c>
      <c r="G205">
        <v>3</v>
      </c>
      <c r="H205">
        <v>0</v>
      </c>
      <c r="I205">
        <f t="shared" si="25"/>
        <v>0</v>
      </c>
      <c r="J205">
        <f t="shared" si="26"/>
        <v>0</v>
      </c>
      <c r="K205">
        <f t="shared" si="27"/>
        <v>0</v>
      </c>
      <c r="L205">
        <f t="shared" si="28"/>
        <v>0</v>
      </c>
      <c r="M205"/>
      <c r="N205">
        <v>0</v>
      </c>
      <c r="O205"/>
      <c r="P205"/>
      <c r="Q205"/>
      <c r="R205"/>
      <c r="S205">
        <f t="shared" si="29"/>
        <v>0</v>
      </c>
      <c r="T205"/>
      <c r="U205"/>
      <c r="V205"/>
      <c r="W205"/>
      <c r="Z205" s="1">
        <f t="shared" si="30"/>
        <v>0</v>
      </c>
    </row>
    <row r="206" spans="1:26" ht="24.95" customHeight="1" x14ac:dyDescent="0.25">
      <c r="A206"/>
      <c r="B206"/>
      <c r="C206" t="s">
        <v>946</v>
      </c>
      <c r="D206" s="2" t="s">
        <v>947</v>
      </c>
      <c r="E206" s="2"/>
      <c r="F206" t="s">
        <v>779</v>
      </c>
      <c r="G206">
        <v>3</v>
      </c>
      <c r="H206">
        <v>0</v>
      </c>
      <c r="I206">
        <f t="shared" si="25"/>
        <v>0</v>
      </c>
      <c r="J206">
        <f t="shared" si="26"/>
        <v>0</v>
      </c>
      <c r="K206">
        <f t="shared" si="27"/>
        <v>0</v>
      </c>
      <c r="L206">
        <f t="shared" si="28"/>
        <v>0</v>
      </c>
      <c r="M206"/>
      <c r="N206">
        <v>0</v>
      </c>
      <c r="O206"/>
      <c r="P206"/>
      <c r="Q206"/>
      <c r="R206"/>
      <c r="S206">
        <f t="shared" si="29"/>
        <v>0</v>
      </c>
      <c r="T206"/>
      <c r="U206"/>
      <c r="V206"/>
      <c r="W206"/>
      <c r="Z206" s="1">
        <f t="shared" si="30"/>
        <v>0</v>
      </c>
    </row>
    <row r="207" spans="1:26" ht="24.95" customHeight="1" x14ac:dyDescent="0.25">
      <c r="A207"/>
      <c r="B207"/>
      <c r="C207" t="s">
        <v>1012</v>
      </c>
      <c r="D207" s="2" t="s">
        <v>1013</v>
      </c>
      <c r="E207" s="2"/>
      <c r="F207" t="s">
        <v>218</v>
      </c>
      <c r="G207">
        <v>3</v>
      </c>
      <c r="H207">
        <v>0</v>
      </c>
      <c r="I207">
        <f t="shared" si="25"/>
        <v>0</v>
      </c>
      <c r="J207">
        <f t="shared" si="26"/>
        <v>0</v>
      </c>
      <c r="K207">
        <f t="shared" si="27"/>
        <v>0</v>
      </c>
      <c r="L207">
        <f t="shared" si="28"/>
        <v>0</v>
      </c>
      <c r="M207"/>
      <c r="N207">
        <v>0</v>
      </c>
      <c r="O207"/>
      <c r="P207"/>
      <c r="Q207"/>
      <c r="R207"/>
      <c r="S207">
        <f t="shared" si="29"/>
        <v>0</v>
      </c>
      <c r="T207"/>
      <c r="U207"/>
      <c r="V207"/>
      <c r="W207"/>
      <c r="Z207" s="1">
        <f t="shared" si="30"/>
        <v>0</v>
      </c>
    </row>
    <row r="208" spans="1:26" ht="24.95" customHeight="1" x14ac:dyDescent="0.25">
      <c r="A208"/>
      <c r="B208"/>
      <c r="C208" t="s">
        <v>1010</v>
      </c>
      <c r="D208" s="2" t="s">
        <v>1011</v>
      </c>
      <c r="E208" s="2"/>
      <c r="F208" t="s">
        <v>779</v>
      </c>
      <c r="G208">
        <v>3</v>
      </c>
      <c r="H208">
        <v>0</v>
      </c>
      <c r="I208">
        <f t="shared" si="25"/>
        <v>0</v>
      </c>
      <c r="J208">
        <f t="shared" si="26"/>
        <v>0</v>
      </c>
      <c r="K208">
        <f t="shared" si="27"/>
        <v>0</v>
      </c>
      <c r="L208">
        <f t="shared" si="28"/>
        <v>0</v>
      </c>
      <c r="M208"/>
      <c r="N208">
        <v>0</v>
      </c>
      <c r="O208"/>
      <c r="P208"/>
      <c r="Q208"/>
      <c r="R208"/>
      <c r="S208">
        <f t="shared" si="29"/>
        <v>0</v>
      </c>
      <c r="T208"/>
      <c r="U208"/>
      <c r="V208"/>
      <c r="W208"/>
      <c r="Z208" s="1">
        <f t="shared" si="30"/>
        <v>0</v>
      </c>
    </row>
    <row r="209" spans="1:26" ht="24.95" customHeight="1" x14ac:dyDescent="0.25">
      <c r="A209"/>
      <c r="B209"/>
      <c r="C209" t="s">
        <v>1022</v>
      </c>
      <c r="D209" s="2" t="s">
        <v>1023</v>
      </c>
      <c r="E209" s="2"/>
      <c r="F209" t="s">
        <v>779</v>
      </c>
      <c r="G209">
        <v>3</v>
      </c>
      <c r="H209">
        <v>0</v>
      </c>
      <c r="I209">
        <f t="shared" si="25"/>
        <v>0</v>
      </c>
      <c r="J209">
        <f t="shared" si="26"/>
        <v>0</v>
      </c>
      <c r="K209">
        <f t="shared" si="27"/>
        <v>0</v>
      </c>
      <c r="L209">
        <f t="shared" si="28"/>
        <v>0</v>
      </c>
      <c r="M209"/>
      <c r="N209">
        <v>0</v>
      </c>
      <c r="O209"/>
      <c r="P209"/>
      <c r="Q209"/>
      <c r="R209"/>
      <c r="S209">
        <f t="shared" si="29"/>
        <v>0</v>
      </c>
      <c r="T209"/>
      <c r="U209"/>
      <c r="V209"/>
      <c r="W209"/>
      <c r="Z209" s="1">
        <f t="shared" si="30"/>
        <v>0</v>
      </c>
    </row>
    <row r="210" spans="1:26" ht="24.95" customHeight="1" x14ac:dyDescent="0.25">
      <c r="A210"/>
      <c r="B210"/>
      <c r="C210" t="s">
        <v>948</v>
      </c>
      <c r="D210" s="2" t="s">
        <v>949</v>
      </c>
      <c r="E210" s="2"/>
      <c r="F210" t="s">
        <v>779</v>
      </c>
      <c r="G210">
        <v>3</v>
      </c>
      <c r="H210">
        <v>0</v>
      </c>
      <c r="I210">
        <f t="shared" si="25"/>
        <v>0</v>
      </c>
      <c r="J210">
        <f t="shared" si="26"/>
        <v>0</v>
      </c>
      <c r="K210">
        <f t="shared" si="27"/>
        <v>0</v>
      </c>
      <c r="L210">
        <f t="shared" si="28"/>
        <v>0</v>
      </c>
      <c r="M210"/>
      <c r="N210">
        <v>0</v>
      </c>
      <c r="O210"/>
      <c r="P210"/>
      <c r="Q210"/>
      <c r="R210"/>
      <c r="S210">
        <f t="shared" si="29"/>
        <v>0</v>
      </c>
      <c r="T210"/>
      <c r="U210"/>
      <c r="V210"/>
      <c r="W210"/>
      <c r="Z210" s="1">
        <f t="shared" si="30"/>
        <v>0</v>
      </c>
    </row>
    <row r="211" spans="1:26" ht="24.95" customHeight="1" x14ac:dyDescent="0.25">
      <c r="A211"/>
      <c r="B211"/>
      <c r="C211" t="s">
        <v>942</v>
      </c>
      <c r="D211" s="2" t="s">
        <v>943</v>
      </c>
      <c r="E211" s="2"/>
      <c r="F211" t="s">
        <v>906</v>
      </c>
      <c r="G211">
        <v>1</v>
      </c>
      <c r="H211">
        <v>0</v>
      </c>
      <c r="I211">
        <f t="shared" si="25"/>
        <v>0</v>
      </c>
      <c r="J211">
        <f t="shared" si="26"/>
        <v>0</v>
      </c>
      <c r="K211">
        <f t="shared" si="27"/>
        <v>0</v>
      </c>
      <c r="L211">
        <f t="shared" si="28"/>
        <v>0</v>
      </c>
      <c r="M211"/>
      <c r="N211">
        <v>0</v>
      </c>
      <c r="O211"/>
      <c r="P211"/>
      <c r="Q211"/>
      <c r="R211"/>
      <c r="S211">
        <f t="shared" si="29"/>
        <v>0</v>
      </c>
      <c r="T211"/>
      <c r="U211"/>
      <c r="V211"/>
      <c r="W211"/>
      <c r="Z211" s="1">
        <f t="shared" si="30"/>
        <v>0</v>
      </c>
    </row>
    <row r="212" spans="1:26" ht="24.95" customHeight="1" x14ac:dyDescent="0.25">
      <c r="A212"/>
      <c r="B212"/>
      <c r="C212" t="s">
        <v>996</v>
      </c>
      <c r="D212" s="2" t="s">
        <v>997</v>
      </c>
      <c r="E212" s="2"/>
      <c r="F212" t="s">
        <v>779</v>
      </c>
      <c r="G212">
        <v>1</v>
      </c>
      <c r="H212">
        <v>0</v>
      </c>
      <c r="I212">
        <f t="shared" si="25"/>
        <v>0</v>
      </c>
      <c r="J212">
        <f t="shared" si="26"/>
        <v>0</v>
      </c>
      <c r="K212">
        <f t="shared" si="27"/>
        <v>0</v>
      </c>
      <c r="L212">
        <f t="shared" si="28"/>
        <v>0</v>
      </c>
      <c r="M212"/>
      <c r="N212">
        <v>0</v>
      </c>
      <c r="O212"/>
      <c r="P212"/>
      <c r="Q212"/>
      <c r="R212"/>
      <c r="S212">
        <f t="shared" si="29"/>
        <v>0</v>
      </c>
      <c r="T212"/>
      <c r="U212"/>
      <c r="V212"/>
      <c r="W212"/>
      <c r="Z212" s="1">
        <f t="shared" si="30"/>
        <v>0</v>
      </c>
    </row>
    <row r="213" spans="1:26" ht="24.95" customHeight="1" x14ac:dyDescent="0.25">
      <c r="A213"/>
      <c r="B213"/>
      <c r="C213" t="s">
        <v>946</v>
      </c>
      <c r="D213" s="2" t="s">
        <v>947</v>
      </c>
      <c r="E213" s="2"/>
      <c r="F213" t="s">
        <v>779</v>
      </c>
      <c r="G213">
        <v>1</v>
      </c>
      <c r="H213">
        <v>0</v>
      </c>
      <c r="I213">
        <f t="shared" si="25"/>
        <v>0</v>
      </c>
      <c r="J213">
        <f t="shared" si="26"/>
        <v>0</v>
      </c>
      <c r="K213">
        <f t="shared" si="27"/>
        <v>0</v>
      </c>
      <c r="L213">
        <f t="shared" si="28"/>
        <v>0</v>
      </c>
      <c r="M213"/>
      <c r="N213">
        <v>0</v>
      </c>
      <c r="O213"/>
      <c r="P213"/>
      <c r="Q213"/>
      <c r="R213"/>
      <c r="S213">
        <f t="shared" si="29"/>
        <v>0</v>
      </c>
      <c r="T213"/>
      <c r="U213"/>
      <c r="V213"/>
      <c r="W213"/>
      <c r="Z213" s="1">
        <f t="shared" si="30"/>
        <v>0</v>
      </c>
    </row>
    <row r="214" spans="1:26" ht="24.95" customHeight="1" x14ac:dyDescent="0.25">
      <c r="A214"/>
      <c r="B214"/>
      <c r="C214" t="s">
        <v>1016</v>
      </c>
      <c r="D214" s="2" t="s">
        <v>1017</v>
      </c>
      <c r="E214" s="2"/>
      <c r="F214" t="s">
        <v>218</v>
      </c>
      <c r="G214">
        <v>1</v>
      </c>
      <c r="H214">
        <v>0</v>
      </c>
      <c r="I214">
        <f t="shared" si="25"/>
        <v>0</v>
      </c>
      <c r="J214">
        <f t="shared" si="26"/>
        <v>0</v>
      </c>
      <c r="K214">
        <f t="shared" si="27"/>
        <v>0</v>
      </c>
      <c r="L214">
        <f t="shared" si="28"/>
        <v>0</v>
      </c>
      <c r="M214"/>
      <c r="N214">
        <v>0</v>
      </c>
      <c r="O214"/>
      <c r="P214"/>
      <c r="Q214"/>
      <c r="R214"/>
      <c r="S214">
        <f t="shared" si="29"/>
        <v>0</v>
      </c>
      <c r="T214"/>
      <c r="U214"/>
      <c r="V214"/>
      <c r="W214"/>
      <c r="Z214" s="1">
        <f t="shared" si="30"/>
        <v>0</v>
      </c>
    </row>
    <row r="215" spans="1:26" ht="24.95" customHeight="1" x14ac:dyDescent="0.25">
      <c r="A215"/>
      <c r="B215"/>
      <c r="C215" t="s">
        <v>1014</v>
      </c>
      <c r="D215" s="2" t="s">
        <v>1015</v>
      </c>
      <c r="E215" s="2"/>
      <c r="F215" t="s">
        <v>218</v>
      </c>
      <c r="G215">
        <v>1</v>
      </c>
      <c r="H215">
        <v>0</v>
      </c>
      <c r="I215">
        <f t="shared" si="25"/>
        <v>0</v>
      </c>
      <c r="J215">
        <f t="shared" si="26"/>
        <v>0</v>
      </c>
      <c r="K215">
        <f t="shared" si="27"/>
        <v>0</v>
      </c>
      <c r="L215">
        <f t="shared" si="28"/>
        <v>0</v>
      </c>
      <c r="M215"/>
      <c r="N215">
        <v>0</v>
      </c>
      <c r="O215"/>
      <c r="P215"/>
      <c r="Q215"/>
      <c r="R215"/>
      <c r="S215">
        <f t="shared" si="29"/>
        <v>0</v>
      </c>
      <c r="T215"/>
      <c r="U215"/>
      <c r="V215"/>
      <c r="W215"/>
      <c r="Z215" s="1">
        <f t="shared" si="30"/>
        <v>0</v>
      </c>
    </row>
    <row r="216" spans="1:26" ht="24.95" customHeight="1" x14ac:dyDescent="0.25">
      <c r="A216"/>
      <c r="B216"/>
      <c r="C216" t="s">
        <v>1022</v>
      </c>
      <c r="D216" s="2" t="s">
        <v>1023</v>
      </c>
      <c r="E216" s="2"/>
      <c r="F216" t="s">
        <v>779</v>
      </c>
      <c r="G216">
        <v>1</v>
      </c>
      <c r="H216">
        <v>0</v>
      </c>
      <c r="I216">
        <f t="shared" si="25"/>
        <v>0</v>
      </c>
      <c r="J216">
        <f t="shared" si="26"/>
        <v>0</v>
      </c>
      <c r="K216">
        <f t="shared" si="27"/>
        <v>0</v>
      </c>
      <c r="L216">
        <f t="shared" si="28"/>
        <v>0</v>
      </c>
      <c r="M216"/>
      <c r="N216">
        <v>0</v>
      </c>
      <c r="O216"/>
      <c r="P216"/>
      <c r="Q216"/>
      <c r="R216"/>
      <c r="S216">
        <f t="shared" si="29"/>
        <v>0</v>
      </c>
      <c r="T216"/>
      <c r="U216"/>
      <c r="V216"/>
      <c r="W216"/>
      <c r="Z216" s="1">
        <f t="shared" si="30"/>
        <v>0</v>
      </c>
    </row>
    <row r="217" spans="1:26" ht="24.95" customHeight="1" x14ac:dyDescent="0.25">
      <c r="A217"/>
      <c r="B217"/>
      <c r="C217" t="s">
        <v>948</v>
      </c>
      <c r="D217" s="2" t="s">
        <v>949</v>
      </c>
      <c r="E217" s="2"/>
      <c r="F217" t="s">
        <v>779</v>
      </c>
      <c r="G217">
        <v>1</v>
      </c>
      <c r="H217">
        <v>0</v>
      </c>
      <c r="I217">
        <f t="shared" si="25"/>
        <v>0</v>
      </c>
      <c r="J217">
        <f t="shared" si="26"/>
        <v>0</v>
      </c>
      <c r="K217">
        <f t="shared" si="27"/>
        <v>0</v>
      </c>
      <c r="L217">
        <f t="shared" si="28"/>
        <v>0</v>
      </c>
      <c r="M217"/>
      <c r="N217">
        <v>0</v>
      </c>
      <c r="O217"/>
      <c r="P217"/>
      <c r="Q217"/>
      <c r="R217"/>
      <c r="S217">
        <f t="shared" si="29"/>
        <v>0</v>
      </c>
      <c r="T217"/>
      <c r="U217"/>
      <c r="V217"/>
      <c r="W217"/>
      <c r="Z217" s="1">
        <f t="shared" si="30"/>
        <v>0</v>
      </c>
    </row>
    <row r="218" spans="1:26" ht="24.95" customHeight="1" x14ac:dyDescent="0.25">
      <c r="A218"/>
      <c r="B218"/>
      <c r="C218" t="s">
        <v>942</v>
      </c>
      <c r="D218" s="2" t="s">
        <v>943</v>
      </c>
      <c r="E218" s="2"/>
      <c r="F218" t="s">
        <v>906</v>
      </c>
      <c r="G218">
        <v>8</v>
      </c>
      <c r="H218">
        <v>0</v>
      </c>
      <c r="I218">
        <f t="shared" si="25"/>
        <v>0</v>
      </c>
      <c r="J218">
        <f t="shared" si="26"/>
        <v>0</v>
      </c>
      <c r="K218">
        <f t="shared" si="27"/>
        <v>0</v>
      </c>
      <c r="L218">
        <f t="shared" si="28"/>
        <v>0</v>
      </c>
      <c r="M218"/>
      <c r="N218">
        <v>0</v>
      </c>
      <c r="O218"/>
      <c r="P218"/>
      <c r="Q218"/>
      <c r="R218"/>
      <c r="S218">
        <f t="shared" si="29"/>
        <v>0</v>
      </c>
      <c r="T218"/>
      <c r="U218"/>
      <c r="V218"/>
      <c r="W218"/>
      <c r="Z218" s="1">
        <f t="shared" si="30"/>
        <v>0</v>
      </c>
    </row>
    <row r="219" spans="1:26" ht="24.95" customHeight="1" x14ac:dyDescent="0.25">
      <c r="A219"/>
      <c r="B219"/>
      <c r="C219" t="s">
        <v>1609</v>
      </c>
      <c r="D219" s="2" t="s">
        <v>1610</v>
      </c>
      <c r="E219" s="2"/>
      <c r="F219" t="s">
        <v>218</v>
      </c>
      <c r="G219">
        <v>8</v>
      </c>
      <c r="H219">
        <v>0</v>
      </c>
      <c r="I219">
        <f t="shared" si="25"/>
        <v>0</v>
      </c>
      <c r="J219">
        <f t="shared" si="26"/>
        <v>0</v>
      </c>
      <c r="K219">
        <f t="shared" si="27"/>
        <v>0</v>
      </c>
      <c r="L219">
        <f t="shared" si="28"/>
        <v>0</v>
      </c>
      <c r="M219"/>
      <c r="N219">
        <v>0</v>
      </c>
      <c r="O219"/>
      <c r="P219"/>
      <c r="Q219"/>
      <c r="R219"/>
      <c r="S219">
        <f t="shared" si="29"/>
        <v>0</v>
      </c>
      <c r="T219"/>
      <c r="U219"/>
      <c r="V219"/>
      <c r="W219"/>
      <c r="Z219" s="1">
        <f t="shared" si="30"/>
        <v>0</v>
      </c>
    </row>
    <row r="220" spans="1:26" ht="24.95" customHeight="1" x14ac:dyDescent="0.25">
      <c r="A220"/>
      <c r="B220"/>
      <c r="C220" t="s">
        <v>946</v>
      </c>
      <c r="D220" s="2" t="s">
        <v>947</v>
      </c>
      <c r="E220" s="2"/>
      <c r="F220" t="s">
        <v>779</v>
      </c>
      <c r="G220">
        <v>8</v>
      </c>
      <c r="H220">
        <v>0</v>
      </c>
      <c r="I220">
        <f t="shared" si="25"/>
        <v>0</v>
      </c>
      <c r="J220">
        <f t="shared" si="26"/>
        <v>0</v>
      </c>
      <c r="K220">
        <f t="shared" si="27"/>
        <v>0</v>
      </c>
      <c r="L220">
        <f t="shared" si="28"/>
        <v>0</v>
      </c>
      <c r="M220"/>
      <c r="N220">
        <v>0</v>
      </c>
      <c r="O220"/>
      <c r="P220"/>
      <c r="Q220"/>
      <c r="R220"/>
      <c r="S220">
        <f t="shared" si="29"/>
        <v>0</v>
      </c>
      <c r="T220"/>
      <c r="U220"/>
      <c r="V220"/>
      <c r="W220"/>
      <c r="Z220" s="1">
        <f t="shared" si="30"/>
        <v>0</v>
      </c>
    </row>
    <row r="221" spans="1:26" ht="24.95" customHeight="1" x14ac:dyDescent="0.25">
      <c r="A221"/>
      <c r="B221"/>
      <c r="C221" t="s">
        <v>1611</v>
      </c>
      <c r="D221" s="2" t="s">
        <v>1612</v>
      </c>
      <c r="E221" s="2"/>
      <c r="F221" t="s">
        <v>218</v>
      </c>
      <c r="G221">
        <v>8</v>
      </c>
      <c r="H221">
        <v>0</v>
      </c>
      <c r="I221">
        <f t="shared" si="25"/>
        <v>0</v>
      </c>
      <c r="J221">
        <f t="shared" si="26"/>
        <v>0</v>
      </c>
      <c r="K221">
        <f t="shared" si="27"/>
        <v>0</v>
      </c>
      <c r="L221">
        <f t="shared" si="28"/>
        <v>0</v>
      </c>
      <c r="M221"/>
      <c r="N221">
        <v>0</v>
      </c>
      <c r="O221"/>
      <c r="P221"/>
      <c r="Q221"/>
      <c r="R221"/>
      <c r="S221">
        <f t="shared" si="29"/>
        <v>0</v>
      </c>
      <c r="T221"/>
      <c r="U221"/>
      <c r="V221"/>
      <c r="W221"/>
      <c r="Z221" s="1">
        <f t="shared" si="30"/>
        <v>0</v>
      </c>
    </row>
    <row r="222" spans="1:26" ht="24.95" customHeight="1" x14ac:dyDescent="0.25">
      <c r="A222"/>
      <c r="B222"/>
      <c r="C222" t="s">
        <v>1613</v>
      </c>
      <c r="D222" s="2" t="s">
        <v>1614</v>
      </c>
      <c r="E222" s="2"/>
      <c r="F222" t="s">
        <v>218</v>
      </c>
      <c r="G222">
        <v>8</v>
      </c>
      <c r="H222">
        <v>0</v>
      </c>
      <c r="I222">
        <f t="shared" si="25"/>
        <v>0</v>
      </c>
      <c r="J222">
        <f t="shared" si="26"/>
        <v>0</v>
      </c>
      <c r="K222">
        <f t="shared" si="27"/>
        <v>0</v>
      </c>
      <c r="L222">
        <f t="shared" si="28"/>
        <v>0</v>
      </c>
      <c r="M222"/>
      <c r="N222">
        <v>0</v>
      </c>
      <c r="O222"/>
      <c r="P222"/>
      <c r="Q222"/>
      <c r="R222"/>
      <c r="S222">
        <f t="shared" si="29"/>
        <v>0</v>
      </c>
      <c r="T222"/>
      <c r="U222"/>
      <c r="V222"/>
      <c r="W222"/>
      <c r="Z222" s="1">
        <f t="shared" si="30"/>
        <v>0</v>
      </c>
    </row>
    <row r="223" spans="1:26" ht="24.95" customHeight="1" x14ac:dyDescent="0.25">
      <c r="A223"/>
      <c r="B223"/>
      <c r="C223" t="s">
        <v>1615</v>
      </c>
      <c r="D223" s="2" t="s">
        <v>1616</v>
      </c>
      <c r="E223" s="2"/>
      <c r="F223" t="s">
        <v>218</v>
      </c>
      <c r="G223">
        <v>8</v>
      </c>
      <c r="H223">
        <v>0</v>
      </c>
      <c r="I223">
        <f t="shared" si="25"/>
        <v>0</v>
      </c>
      <c r="J223">
        <f t="shared" si="26"/>
        <v>0</v>
      </c>
      <c r="K223">
        <f t="shared" si="27"/>
        <v>0</v>
      </c>
      <c r="L223">
        <f t="shared" si="28"/>
        <v>0</v>
      </c>
      <c r="M223"/>
      <c r="N223">
        <v>0</v>
      </c>
      <c r="O223"/>
      <c r="P223"/>
      <c r="Q223"/>
      <c r="R223"/>
      <c r="S223">
        <f t="shared" si="29"/>
        <v>0</v>
      </c>
      <c r="T223"/>
      <c r="U223"/>
      <c r="V223"/>
      <c r="W223"/>
      <c r="Z223" s="1">
        <f t="shared" si="30"/>
        <v>0</v>
      </c>
    </row>
    <row r="224" spans="1:26" ht="24.95" customHeight="1" x14ac:dyDescent="0.25">
      <c r="A224"/>
      <c r="B224"/>
      <c r="C224" t="s">
        <v>948</v>
      </c>
      <c r="D224" s="2" t="s">
        <v>949</v>
      </c>
      <c r="E224" s="2"/>
      <c r="F224" t="s">
        <v>779</v>
      </c>
      <c r="G224">
        <v>8</v>
      </c>
      <c r="H224">
        <v>0</v>
      </c>
      <c r="I224">
        <f t="shared" si="25"/>
        <v>0</v>
      </c>
      <c r="J224">
        <f t="shared" si="26"/>
        <v>0</v>
      </c>
      <c r="K224">
        <f t="shared" si="27"/>
        <v>0</v>
      </c>
      <c r="L224">
        <f t="shared" si="28"/>
        <v>0</v>
      </c>
      <c r="M224"/>
      <c r="N224">
        <v>0</v>
      </c>
      <c r="O224"/>
      <c r="P224"/>
      <c r="Q224"/>
      <c r="R224"/>
      <c r="S224">
        <f t="shared" si="29"/>
        <v>0</v>
      </c>
      <c r="T224"/>
      <c r="U224"/>
      <c r="V224"/>
      <c r="W224"/>
      <c r="Z224" s="1">
        <f t="shared" si="30"/>
        <v>0</v>
      </c>
    </row>
    <row r="225" spans="1:26" ht="24.95" customHeight="1" x14ac:dyDescent="0.25">
      <c r="A225"/>
      <c r="B225"/>
      <c r="C225" t="s">
        <v>954</v>
      </c>
      <c r="D225" s="2" t="s">
        <v>955</v>
      </c>
      <c r="E225" s="2"/>
      <c r="F225" t="s">
        <v>906</v>
      </c>
      <c r="G225">
        <v>9</v>
      </c>
      <c r="H225">
        <v>0</v>
      </c>
      <c r="I225">
        <f t="shared" si="25"/>
        <v>0</v>
      </c>
      <c r="J225">
        <f t="shared" si="26"/>
        <v>0</v>
      </c>
      <c r="K225">
        <f t="shared" si="27"/>
        <v>0</v>
      </c>
      <c r="L225">
        <f t="shared" si="28"/>
        <v>0</v>
      </c>
      <c r="M225"/>
      <c r="N225">
        <v>0</v>
      </c>
      <c r="O225"/>
      <c r="P225"/>
      <c r="Q225"/>
      <c r="R225"/>
      <c r="S225">
        <f t="shared" si="29"/>
        <v>0</v>
      </c>
      <c r="T225"/>
      <c r="U225"/>
      <c r="V225"/>
      <c r="W225"/>
      <c r="Z225" s="1">
        <f t="shared" si="30"/>
        <v>0</v>
      </c>
    </row>
    <row r="226" spans="1:26" ht="24.95" customHeight="1" x14ac:dyDescent="0.25">
      <c r="A226"/>
      <c r="B226"/>
      <c r="C226" t="s">
        <v>1617</v>
      </c>
      <c r="D226" s="2" t="s">
        <v>1618</v>
      </c>
      <c r="E226" s="2"/>
      <c r="F226" t="s">
        <v>218</v>
      </c>
      <c r="G226">
        <v>9</v>
      </c>
      <c r="H226">
        <v>0</v>
      </c>
      <c r="I226">
        <f t="shared" si="25"/>
        <v>0</v>
      </c>
      <c r="J226">
        <f t="shared" si="26"/>
        <v>0</v>
      </c>
      <c r="K226">
        <f t="shared" si="27"/>
        <v>0</v>
      </c>
      <c r="L226">
        <f t="shared" si="28"/>
        <v>0</v>
      </c>
      <c r="M226"/>
      <c r="N226">
        <v>0</v>
      </c>
      <c r="O226"/>
      <c r="P226"/>
      <c r="Q226"/>
      <c r="R226"/>
      <c r="S226">
        <f t="shared" si="29"/>
        <v>0</v>
      </c>
      <c r="T226"/>
      <c r="U226"/>
      <c r="V226"/>
      <c r="W226"/>
      <c r="Z226" s="1">
        <f t="shared" si="30"/>
        <v>0</v>
      </c>
    </row>
    <row r="227" spans="1:26" ht="24.95" customHeight="1" x14ac:dyDescent="0.25">
      <c r="A227"/>
      <c r="B227"/>
      <c r="C227" t="s">
        <v>956</v>
      </c>
      <c r="D227" s="2" t="s">
        <v>957</v>
      </c>
      <c r="E227" s="2"/>
      <c r="F227" t="s">
        <v>906</v>
      </c>
      <c r="G227">
        <v>9</v>
      </c>
      <c r="H227">
        <v>0</v>
      </c>
      <c r="I227">
        <f t="shared" si="25"/>
        <v>0</v>
      </c>
      <c r="J227">
        <f t="shared" si="26"/>
        <v>0</v>
      </c>
      <c r="K227">
        <f t="shared" si="27"/>
        <v>0</v>
      </c>
      <c r="L227">
        <f t="shared" si="28"/>
        <v>0</v>
      </c>
      <c r="M227"/>
      <c r="N227">
        <v>0</v>
      </c>
      <c r="O227"/>
      <c r="P227"/>
      <c r="Q227"/>
      <c r="R227"/>
      <c r="S227">
        <f t="shared" si="29"/>
        <v>0</v>
      </c>
      <c r="T227"/>
      <c r="U227"/>
      <c r="V227"/>
      <c r="W227"/>
      <c r="Z227" s="1">
        <f t="shared" si="30"/>
        <v>0</v>
      </c>
    </row>
    <row r="228" spans="1:26" ht="24.95" customHeight="1" x14ac:dyDescent="0.25">
      <c r="A228"/>
      <c r="B228"/>
      <c r="C228" t="s">
        <v>1619</v>
      </c>
      <c r="D228" s="2" t="s">
        <v>1620</v>
      </c>
      <c r="E228" s="2"/>
      <c r="F228" t="s">
        <v>218</v>
      </c>
      <c r="G228">
        <v>9</v>
      </c>
      <c r="H228">
        <v>0</v>
      </c>
      <c r="I228">
        <f t="shared" si="25"/>
        <v>0</v>
      </c>
      <c r="J228">
        <f t="shared" si="26"/>
        <v>0</v>
      </c>
      <c r="K228">
        <f t="shared" si="27"/>
        <v>0</v>
      </c>
      <c r="L228">
        <f t="shared" si="28"/>
        <v>0</v>
      </c>
      <c r="M228"/>
      <c r="N228">
        <v>0</v>
      </c>
      <c r="O228"/>
      <c r="P228"/>
      <c r="Q228"/>
      <c r="R228"/>
      <c r="S228">
        <f t="shared" si="29"/>
        <v>0</v>
      </c>
      <c r="T228"/>
      <c r="U228"/>
      <c r="V228"/>
      <c r="W228"/>
      <c r="Z228" s="1">
        <f t="shared" si="30"/>
        <v>0</v>
      </c>
    </row>
    <row r="229" spans="1:26" ht="24.95" customHeight="1" x14ac:dyDescent="0.25">
      <c r="A229"/>
      <c r="B229"/>
      <c r="C229" t="s">
        <v>978</v>
      </c>
      <c r="D229" s="2" t="s">
        <v>979</v>
      </c>
      <c r="E229" s="2"/>
      <c r="F229" t="s">
        <v>779</v>
      </c>
      <c r="G229">
        <v>9</v>
      </c>
      <c r="H229">
        <v>0</v>
      </c>
      <c r="I229">
        <f t="shared" si="25"/>
        <v>0</v>
      </c>
      <c r="J229">
        <f t="shared" si="26"/>
        <v>0</v>
      </c>
      <c r="K229">
        <f t="shared" si="27"/>
        <v>0</v>
      </c>
      <c r="L229">
        <f t="shared" si="28"/>
        <v>0</v>
      </c>
      <c r="M229"/>
      <c r="N229">
        <v>0</v>
      </c>
      <c r="O229"/>
      <c r="P229"/>
      <c r="Q229"/>
      <c r="R229"/>
      <c r="S229">
        <f t="shared" si="29"/>
        <v>0</v>
      </c>
      <c r="T229"/>
      <c r="U229"/>
      <c r="V229"/>
      <c r="W229"/>
      <c r="Z229" s="1">
        <f t="shared" si="30"/>
        <v>0</v>
      </c>
    </row>
    <row r="230" spans="1:26" ht="24.95" customHeight="1" x14ac:dyDescent="0.25">
      <c r="A230"/>
      <c r="B230"/>
      <c r="C230" t="s">
        <v>1621</v>
      </c>
      <c r="D230" s="2" t="s">
        <v>1622</v>
      </c>
      <c r="E230" s="2"/>
      <c r="F230" t="s">
        <v>779</v>
      </c>
      <c r="G230">
        <v>9</v>
      </c>
      <c r="H230">
        <v>0</v>
      </c>
      <c r="I230">
        <f t="shared" si="25"/>
        <v>0</v>
      </c>
      <c r="J230">
        <f t="shared" si="26"/>
        <v>0</v>
      </c>
      <c r="K230">
        <f t="shared" si="27"/>
        <v>0</v>
      </c>
      <c r="L230">
        <f t="shared" si="28"/>
        <v>0</v>
      </c>
      <c r="M230"/>
      <c r="N230">
        <v>0</v>
      </c>
      <c r="O230"/>
      <c r="P230"/>
      <c r="Q230"/>
      <c r="R230"/>
      <c r="S230">
        <f t="shared" si="29"/>
        <v>0</v>
      </c>
      <c r="T230"/>
      <c r="U230"/>
      <c r="V230"/>
      <c r="W230"/>
      <c r="Z230" s="1">
        <f t="shared" si="30"/>
        <v>0</v>
      </c>
    </row>
    <row r="231" spans="1:26" ht="24.95" customHeight="1" x14ac:dyDescent="0.25">
      <c r="A231"/>
      <c r="B231"/>
      <c r="C231" t="s">
        <v>970</v>
      </c>
      <c r="D231" s="2" t="s">
        <v>971</v>
      </c>
      <c r="E231" s="2"/>
      <c r="F231" t="s">
        <v>906</v>
      </c>
      <c r="G231">
        <v>18</v>
      </c>
      <c r="H231">
        <v>0</v>
      </c>
      <c r="I231">
        <f t="shared" si="25"/>
        <v>0</v>
      </c>
      <c r="J231">
        <f t="shared" si="26"/>
        <v>0</v>
      </c>
      <c r="K231">
        <f t="shared" si="27"/>
        <v>0</v>
      </c>
      <c r="L231">
        <f t="shared" si="28"/>
        <v>0</v>
      </c>
      <c r="M231"/>
      <c r="N231">
        <v>0</v>
      </c>
      <c r="O231"/>
      <c r="P231"/>
      <c r="Q231"/>
      <c r="R231"/>
      <c r="S231">
        <f t="shared" si="29"/>
        <v>0</v>
      </c>
      <c r="T231"/>
      <c r="U231"/>
      <c r="V231"/>
      <c r="W231"/>
      <c r="Z231" s="1">
        <f t="shared" si="30"/>
        <v>0</v>
      </c>
    </row>
    <row r="232" spans="1:26" ht="24.95" customHeight="1" x14ac:dyDescent="0.25">
      <c r="A232"/>
      <c r="B232"/>
      <c r="C232" t="s">
        <v>982</v>
      </c>
      <c r="D232" s="2" t="s">
        <v>983</v>
      </c>
      <c r="E232" s="2"/>
      <c r="F232" t="s">
        <v>779</v>
      </c>
      <c r="G232">
        <v>18</v>
      </c>
      <c r="H232">
        <v>0</v>
      </c>
      <c r="I232">
        <f t="shared" si="25"/>
        <v>0</v>
      </c>
      <c r="J232">
        <f t="shared" si="26"/>
        <v>0</v>
      </c>
      <c r="K232">
        <f t="shared" si="27"/>
        <v>0</v>
      </c>
      <c r="L232">
        <f t="shared" si="28"/>
        <v>0</v>
      </c>
      <c r="M232">
        <f>ROUND(G232*(H232),2)</f>
        <v>0</v>
      </c>
      <c r="N232">
        <v>0</v>
      </c>
      <c r="O232"/>
      <c r="P232"/>
      <c r="Q232"/>
      <c r="R232"/>
      <c r="S232">
        <f t="shared" si="29"/>
        <v>0</v>
      </c>
      <c r="T232"/>
      <c r="U232"/>
      <c r="V232"/>
      <c r="W232"/>
      <c r="Z232" s="1">
        <f t="shared" si="30"/>
        <v>0</v>
      </c>
    </row>
    <row r="233" spans="1:26" ht="24.95" customHeight="1" x14ac:dyDescent="0.25">
      <c r="A233"/>
      <c r="B233"/>
      <c r="C233" t="s">
        <v>954</v>
      </c>
      <c r="D233" s="2" t="s">
        <v>955</v>
      </c>
      <c r="E233" s="2"/>
      <c r="F233" t="s">
        <v>906</v>
      </c>
      <c r="G233">
        <v>9</v>
      </c>
      <c r="H233">
        <v>0</v>
      </c>
      <c r="I233">
        <f t="shared" si="25"/>
        <v>0</v>
      </c>
      <c r="J233">
        <f t="shared" si="26"/>
        <v>0</v>
      </c>
      <c r="K233">
        <f t="shared" si="27"/>
        <v>0</v>
      </c>
      <c r="L233">
        <f t="shared" si="28"/>
        <v>0</v>
      </c>
      <c r="M233"/>
      <c r="N233">
        <v>0</v>
      </c>
      <c r="O233"/>
      <c r="P233"/>
      <c r="Q233"/>
      <c r="R233"/>
      <c r="S233">
        <f t="shared" si="29"/>
        <v>0</v>
      </c>
      <c r="T233"/>
      <c r="U233"/>
      <c r="V233"/>
      <c r="W233"/>
      <c r="Z233" s="1">
        <f t="shared" si="30"/>
        <v>0</v>
      </c>
    </row>
    <row r="234" spans="1:26" ht="24.95" customHeight="1" x14ac:dyDescent="0.25">
      <c r="A234"/>
      <c r="B234"/>
      <c r="C234" t="s">
        <v>994</v>
      </c>
      <c r="D234" s="2" t="s">
        <v>995</v>
      </c>
      <c r="E234" s="2"/>
      <c r="F234" t="s">
        <v>779</v>
      </c>
      <c r="G234">
        <v>9</v>
      </c>
      <c r="H234">
        <v>0</v>
      </c>
      <c r="I234">
        <f t="shared" si="25"/>
        <v>0</v>
      </c>
      <c r="J234">
        <f t="shared" si="26"/>
        <v>0</v>
      </c>
      <c r="K234">
        <f t="shared" si="27"/>
        <v>0</v>
      </c>
      <c r="L234">
        <f t="shared" si="28"/>
        <v>0</v>
      </c>
      <c r="M234"/>
      <c r="N234">
        <v>0</v>
      </c>
      <c r="O234"/>
      <c r="P234"/>
      <c r="Q234"/>
      <c r="R234"/>
      <c r="S234">
        <f t="shared" si="29"/>
        <v>0</v>
      </c>
      <c r="T234"/>
      <c r="U234"/>
      <c r="V234"/>
      <c r="W234"/>
      <c r="Z234" s="1">
        <f t="shared" si="30"/>
        <v>0</v>
      </c>
    </row>
    <row r="235" spans="1:26" ht="24.95" customHeight="1" x14ac:dyDescent="0.25">
      <c r="A235"/>
      <c r="B235"/>
      <c r="C235" t="s">
        <v>956</v>
      </c>
      <c r="D235" s="2" t="s">
        <v>957</v>
      </c>
      <c r="E235" s="2"/>
      <c r="F235" t="s">
        <v>906</v>
      </c>
      <c r="G235">
        <v>9</v>
      </c>
      <c r="H235">
        <v>0</v>
      </c>
      <c r="I235">
        <f t="shared" si="25"/>
        <v>0</v>
      </c>
      <c r="J235">
        <f t="shared" si="26"/>
        <v>0</v>
      </c>
      <c r="K235">
        <f t="shared" si="27"/>
        <v>0</v>
      </c>
      <c r="L235">
        <f t="shared" si="28"/>
        <v>0</v>
      </c>
      <c r="M235"/>
      <c r="N235">
        <v>0</v>
      </c>
      <c r="O235"/>
      <c r="P235"/>
      <c r="Q235"/>
      <c r="R235"/>
      <c r="S235">
        <f t="shared" si="29"/>
        <v>0</v>
      </c>
      <c r="T235"/>
      <c r="U235"/>
      <c r="V235"/>
      <c r="W235"/>
      <c r="Z235" s="1">
        <f t="shared" si="30"/>
        <v>0</v>
      </c>
    </row>
    <row r="236" spans="1:26" ht="24.95" customHeight="1" x14ac:dyDescent="0.25">
      <c r="A236"/>
      <c r="B236"/>
      <c r="C236" t="s">
        <v>1002</v>
      </c>
      <c r="D236" s="2" t="s">
        <v>1003</v>
      </c>
      <c r="E236" s="2"/>
      <c r="F236" t="s">
        <v>218</v>
      </c>
      <c r="G236">
        <v>9</v>
      </c>
      <c r="H236">
        <v>0</v>
      </c>
      <c r="I236">
        <f t="shared" ref="I236:I267" si="31">ROUND(G236*(H236),2)</f>
        <v>0</v>
      </c>
      <c r="J236">
        <f t="shared" ref="J236:J271" si="32">ROUND(G236*(N236),2)</f>
        <v>0</v>
      </c>
      <c r="K236">
        <f t="shared" ref="K236:K271" si="33">ROUND(G236*(O236),2)</f>
        <v>0</v>
      </c>
      <c r="L236">
        <f t="shared" ref="L236:L271" si="34">ROUND(G236*(H236),2)</f>
        <v>0</v>
      </c>
      <c r="M236"/>
      <c r="N236">
        <v>0</v>
      </c>
      <c r="O236"/>
      <c r="P236"/>
      <c r="Q236"/>
      <c r="R236"/>
      <c r="S236">
        <f t="shared" ref="S236:S271" si="35">ROUND(G236*(P236),3)</f>
        <v>0</v>
      </c>
      <c r="T236"/>
      <c r="U236"/>
      <c r="V236"/>
      <c r="W236"/>
      <c r="Z236" s="1">
        <f t="shared" ref="Z236:Z271" si="36">0.058844*POWER(I236,0.952797)</f>
        <v>0</v>
      </c>
    </row>
    <row r="237" spans="1:26" ht="24.95" customHeight="1" x14ac:dyDescent="0.25">
      <c r="A237"/>
      <c r="B237"/>
      <c r="C237" t="s">
        <v>978</v>
      </c>
      <c r="D237" s="2" t="s">
        <v>979</v>
      </c>
      <c r="E237" s="2"/>
      <c r="F237" t="s">
        <v>779</v>
      </c>
      <c r="G237">
        <v>9</v>
      </c>
      <c r="H237">
        <v>0</v>
      </c>
      <c r="I237">
        <f t="shared" si="31"/>
        <v>0</v>
      </c>
      <c r="J237">
        <f t="shared" si="32"/>
        <v>0</v>
      </c>
      <c r="K237">
        <f t="shared" si="33"/>
        <v>0</v>
      </c>
      <c r="L237">
        <f t="shared" si="34"/>
        <v>0</v>
      </c>
      <c r="M237"/>
      <c r="N237">
        <v>0</v>
      </c>
      <c r="O237"/>
      <c r="P237"/>
      <c r="Q237"/>
      <c r="R237"/>
      <c r="S237">
        <f t="shared" si="35"/>
        <v>0</v>
      </c>
      <c r="T237"/>
      <c r="U237"/>
      <c r="V237"/>
      <c r="W237"/>
      <c r="Z237" s="1">
        <f t="shared" si="36"/>
        <v>0</v>
      </c>
    </row>
    <row r="238" spans="1:26" ht="24.95" customHeight="1" x14ac:dyDescent="0.25">
      <c r="A238"/>
      <c r="B238"/>
      <c r="C238" t="s">
        <v>1621</v>
      </c>
      <c r="D238" s="2" t="s">
        <v>1622</v>
      </c>
      <c r="E238" s="2"/>
      <c r="F238" t="s">
        <v>779</v>
      </c>
      <c r="G238">
        <v>9</v>
      </c>
      <c r="H238">
        <v>0</v>
      </c>
      <c r="I238">
        <f t="shared" si="31"/>
        <v>0</v>
      </c>
      <c r="J238">
        <f t="shared" si="32"/>
        <v>0</v>
      </c>
      <c r="K238">
        <f t="shared" si="33"/>
        <v>0</v>
      </c>
      <c r="L238">
        <f t="shared" si="34"/>
        <v>0</v>
      </c>
      <c r="M238"/>
      <c r="N238">
        <v>0</v>
      </c>
      <c r="O238"/>
      <c r="P238"/>
      <c r="Q238"/>
      <c r="R238"/>
      <c r="S238">
        <f t="shared" si="35"/>
        <v>0</v>
      </c>
      <c r="T238"/>
      <c r="U238"/>
      <c r="V238"/>
      <c r="W238"/>
      <c r="Z238" s="1">
        <f t="shared" si="36"/>
        <v>0</v>
      </c>
    </row>
    <row r="239" spans="1:26" ht="24.95" customHeight="1" x14ac:dyDescent="0.25">
      <c r="A239"/>
      <c r="B239"/>
      <c r="C239" t="s">
        <v>970</v>
      </c>
      <c r="D239" s="2" t="s">
        <v>971</v>
      </c>
      <c r="E239" s="2"/>
      <c r="F239" t="s">
        <v>906</v>
      </c>
      <c r="G239">
        <v>18</v>
      </c>
      <c r="H239">
        <v>0</v>
      </c>
      <c r="I239">
        <f t="shared" si="31"/>
        <v>0</v>
      </c>
      <c r="J239">
        <f t="shared" si="32"/>
        <v>0</v>
      </c>
      <c r="K239">
        <f t="shared" si="33"/>
        <v>0</v>
      </c>
      <c r="L239">
        <f t="shared" si="34"/>
        <v>0</v>
      </c>
      <c r="M239"/>
      <c r="N239">
        <v>0</v>
      </c>
      <c r="O239"/>
      <c r="P239"/>
      <c r="Q239"/>
      <c r="R239"/>
      <c r="S239">
        <f t="shared" si="35"/>
        <v>0</v>
      </c>
      <c r="T239"/>
      <c r="U239"/>
      <c r="V239"/>
      <c r="W239"/>
      <c r="Z239" s="1">
        <f t="shared" si="36"/>
        <v>0</v>
      </c>
    </row>
    <row r="240" spans="1:26" ht="24.95" customHeight="1" x14ac:dyDescent="0.25">
      <c r="A240"/>
      <c r="B240"/>
      <c r="C240" t="s">
        <v>982</v>
      </c>
      <c r="D240" s="2" t="s">
        <v>983</v>
      </c>
      <c r="E240" s="2"/>
      <c r="F240" t="s">
        <v>779</v>
      </c>
      <c r="G240">
        <v>18</v>
      </c>
      <c r="H240">
        <v>0</v>
      </c>
      <c r="I240">
        <f t="shared" si="31"/>
        <v>0</v>
      </c>
      <c r="J240">
        <f t="shared" si="32"/>
        <v>0</v>
      </c>
      <c r="K240">
        <f t="shared" si="33"/>
        <v>0</v>
      </c>
      <c r="L240">
        <f t="shared" si="34"/>
        <v>0</v>
      </c>
      <c r="M240">
        <f>ROUND(G240*(H240),2)</f>
        <v>0</v>
      </c>
      <c r="N240">
        <v>0</v>
      </c>
      <c r="O240"/>
      <c r="P240"/>
      <c r="Q240"/>
      <c r="R240"/>
      <c r="S240">
        <f t="shared" si="35"/>
        <v>0</v>
      </c>
      <c r="T240"/>
      <c r="U240"/>
      <c r="V240"/>
      <c r="W240"/>
      <c r="Z240" s="1">
        <f t="shared" si="36"/>
        <v>0</v>
      </c>
    </row>
    <row r="241" spans="1:26" ht="24.95" customHeight="1" x14ac:dyDescent="0.25">
      <c r="A241"/>
      <c r="B241"/>
      <c r="C241" t="s">
        <v>942</v>
      </c>
      <c r="D241" s="2" t="s">
        <v>943</v>
      </c>
      <c r="E241" s="2"/>
      <c r="F241" t="s">
        <v>906</v>
      </c>
      <c r="G241">
        <v>1</v>
      </c>
      <c r="H241">
        <v>0</v>
      </c>
      <c r="I241">
        <f t="shared" si="31"/>
        <v>0</v>
      </c>
      <c r="J241">
        <f t="shared" si="32"/>
        <v>0</v>
      </c>
      <c r="K241">
        <f t="shared" si="33"/>
        <v>0</v>
      </c>
      <c r="L241">
        <f t="shared" si="34"/>
        <v>0</v>
      </c>
      <c r="M241"/>
      <c r="N241">
        <v>0</v>
      </c>
      <c r="O241"/>
      <c r="P241"/>
      <c r="Q241"/>
      <c r="R241"/>
      <c r="S241">
        <f t="shared" si="35"/>
        <v>0</v>
      </c>
      <c r="T241"/>
      <c r="U241"/>
      <c r="V241"/>
      <c r="W241"/>
      <c r="Z241" s="1">
        <f t="shared" si="36"/>
        <v>0</v>
      </c>
    </row>
    <row r="242" spans="1:26" ht="24.95" customHeight="1" x14ac:dyDescent="0.25">
      <c r="A242"/>
      <c r="B242"/>
      <c r="C242" t="s">
        <v>994</v>
      </c>
      <c r="D242" s="2" t="s">
        <v>995</v>
      </c>
      <c r="E242" s="2"/>
      <c r="F242" t="s">
        <v>779</v>
      </c>
      <c r="G242">
        <v>1</v>
      </c>
      <c r="H242">
        <v>0</v>
      </c>
      <c r="I242">
        <f t="shared" si="31"/>
        <v>0</v>
      </c>
      <c r="J242">
        <f t="shared" si="32"/>
        <v>0</v>
      </c>
      <c r="K242">
        <f t="shared" si="33"/>
        <v>0</v>
      </c>
      <c r="L242">
        <f t="shared" si="34"/>
        <v>0</v>
      </c>
      <c r="M242"/>
      <c r="N242">
        <v>0</v>
      </c>
      <c r="O242"/>
      <c r="P242"/>
      <c r="Q242"/>
      <c r="R242"/>
      <c r="S242">
        <f t="shared" si="35"/>
        <v>0</v>
      </c>
      <c r="T242"/>
      <c r="U242"/>
      <c r="V242"/>
      <c r="W242"/>
      <c r="Z242" s="1">
        <f t="shared" si="36"/>
        <v>0</v>
      </c>
    </row>
    <row r="243" spans="1:26" ht="24.95" customHeight="1" x14ac:dyDescent="0.25">
      <c r="A243"/>
      <c r="B243"/>
      <c r="C243" t="s">
        <v>956</v>
      </c>
      <c r="D243" s="2" t="s">
        <v>957</v>
      </c>
      <c r="E243" s="2"/>
      <c r="F243" t="s">
        <v>906</v>
      </c>
      <c r="G243">
        <v>1</v>
      </c>
      <c r="H243">
        <v>0</v>
      </c>
      <c r="I243">
        <f t="shared" si="31"/>
        <v>0</v>
      </c>
      <c r="J243">
        <f t="shared" si="32"/>
        <v>0</v>
      </c>
      <c r="K243">
        <f t="shared" si="33"/>
        <v>0</v>
      </c>
      <c r="L243">
        <f t="shared" si="34"/>
        <v>0</v>
      </c>
      <c r="M243"/>
      <c r="N243">
        <v>0</v>
      </c>
      <c r="O243"/>
      <c r="P243"/>
      <c r="Q243"/>
      <c r="R243"/>
      <c r="S243">
        <f t="shared" si="35"/>
        <v>0</v>
      </c>
      <c r="T243"/>
      <c r="U243"/>
      <c r="V243"/>
      <c r="W243"/>
      <c r="Z243" s="1">
        <f t="shared" si="36"/>
        <v>0</v>
      </c>
    </row>
    <row r="244" spans="1:26" ht="24.95" customHeight="1" x14ac:dyDescent="0.25">
      <c r="A244"/>
      <c r="B244"/>
      <c r="C244" t="s">
        <v>1000</v>
      </c>
      <c r="D244" s="2" t="s">
        <v>1001</v>
      </c>
      <c r="E244" s="2"/>
      <c r="F244" t="s">
        <v>218</v>
      </c>
      <c r="G244">
        <v>1</v>
      </c>
      <c r="H244">
        <v>0</v>
      </c>
      <c r="I244">
        <f t="shared" si="31"/>
        <v>0</v>
      </c>
      <c r="J244">
        <f t="shared" si="32"/>
        <v>0</v>
      </c>
      <c r="K244">
        <f t="shared" si="33"/>
        <v>0</v>
      </c>
      <c r="L244">
        <f t="shared" si="34"/>
        <v>0</v>
      </c>
      <c r="M244"/>
      <c r="N244">
        <v>0</v>
      </c>
      <c r="O244"/>
      <c r="P244"/>
      <c r="Q244"/>
      <c r="R244"/>
      <c r="S244">
        <f t="shared" si="35"/>
        <v>0</v>
      </c>
      <c r="T244"/>
      <c r="U244"/>
      <c r="V244"/>
      <c r="W244"/>
      <c r="Z244" s="1">
        <f t="shared" si="36"/>
        <v>0</v>
      </c>
    </row>
    <row r="245" spans="1:26" ht="24.95" customHeight="1" x14ac:dyDescent="0.25">
      <c r="A245"/>
      <c r="B245"/>
      <c r="C245" t="s">
        <v>978</v>
      </c>
      <c r="D245" s="2" t="s">
        <v>979</v>
      </c>
      <c r="E245" s="2"/>
      <c r="F245" t="s">
        <v>779</v>
      </c>
      <c r="G245">
        <v>1</v>
      </c>
      <c r="H245">
        <v>0</v>
      </c>
      <c r="I245">
        <f t="shared" si="31"/>
        <v>0</v>
      </c>
      <c r="J245">
        <f t="shared" si="32"/>
        <v>0</v>
      </c>
      <c r="K245">
        <f t="shared" si="33"/>
        <v>0</v>
      </c>
      <c r="L245">
        <f t="shared" si="34"/>
        <v>0</v>
      </c>
      <c r="M245"/>
      <c r="N245">
        <v>0</v>
      </c>
      <c r="O245"/>
      <c r="P245"/>
      <c r="Q245"/>
      <c r="R245"/>
      <c r="S245">
        <f t="shared" si="35"/>
        <v>0</v>
      </c>
      <c r="T245"/>
      <c r="U245"/>
      <c r="V245"/>
      <c r="W245"/>
      <c r="Z245" s="1">
        <f t="shared" si="36"/>
        <v>0</v>
      </c>
    </row>
    <row r="246" spans="1:26" ht="24.95" customHeight="1" x14ac:dyDescent="0.25">
      <c r="A246"/>
      <c r="B246"/>
      <c r="C246" t="s">
        <v>1623</v>
      </c>
      <c r="D246" s="2" t="s">
        <v>1624</v>
      </c>
      <c r="E246" s="2"/>
      <c r="F246" t="s">
        <v>779</v>
      </c>
      <c r="G246">
        <v>1</v>
      </c>
      <c r="H246">
        <v>0</v>
      </c>
      <c r="I246">
        <f t="shared" si="31"/>
        <v>0</v>
      </c>
      <c r="J246">
        <f t="shared" si="32"/>
        <v>0</v>
      </c>
      <c r="K246">
        <f t="shared" si="33"/>
        <v>0</v>
      </c>
      <c r="L246">
        <f t="shared" si="34"/>
        <v>0</v>
      </c>
      <c r="M246"/>
      <c r="N246">
        <v>0</v>
      </c>
      <c r="O246"/>
      <c r="P246"/>
      <c r="Q246"/>
      <c r="R246"/>
      <c r="S246">
        <f t="shared" si="35"/>
        <v>0</v>
      </c>
      <c r="T246"/>
      <c r="U246"/>
      <c r="V246"/>
      <c r="W246"/>
      <c r="Z246" s="1">
        <f t="shared" si="36"/>
        <v>0</v>
      </c>
    </row>
    <row r="247" spans="1:26" ht="24.95" customHeight="1" x14ac:dyDescent="0.25">
      <c r="A247"/>
      <c r="B247"/>
      <c r="C247" t="s">
        <v>970</v>
      </c>
      <c r="D247" s="2" t="s">
        <v>971</v>
      </c>
      <c r="E247" s="2"/>
      <c r="F247" t="s">
        <v>906</v>
      </c>
      <c r="G247">
        <v>2</v>
      </c>
      <c r="H247">
        <v>0</v>
      </c>
      <c r="I247">
        <f t="shared" si="31"/>
        <v>0</v>
      </c>
      <c r="J247">
        <f t="shared" si="32"/>
        <v>0</v>
      </c>
      <c r="K247">
        <f t="shared" si="33"/>
        <v>0</v>
      </c>
      <c r="L247">
        <f t="shared" si="34"/>
        <v>0</v>
      </c>
      <c r="M247"/>
      <c r="N247">
        <v>0</v>
      </c>
      <c r="O247"/>
      <c r="P247"/>
      <c r="Q247"/>
      <c r="R247"/>
      <c r="S247">
        <f t="shared" si="35"/>
        <v>0</v>
      </c>
      <c r="T247"/>
      <c r="U247"/>
      <c r="V247"/>
      <c r="W247"/>
      <c r="Z247" s="1">
        <f t="shared" si="36"/>
        <v>0</v>
      </c>
    </row>
    <row r="248" spans="1:26" ht="24.95" customHeight="1" x14ac:dyDescent="0.25">
      <c r="A248"/>
      <c r="B248"/>
      <c r="C248" t="s">
        <v>982</v>
      </c>
      <c r="D248" s="2" t="s">
        <v>983</v>
      </c>
      <c r="E248" s="2"/>
      <c r="F248" t="s">
        <v>779</v>
      </c>
      <c r="G248">
        <v>2</v>
      </c>
      <c r="H248">
        <v>0</v>
      </c>
      <c r="I248">
        <f t="shared" si="31"/>
        <v>0</v>
      </c>
      <c r="J248">
        <f t="shared" si="32"/>
        <v>0</v>
      </c>
      <c r="K248">
        <f t="shared" si="33"/>
        <v>0</v>
      </c>
      <c r="L248">
        <f t="shared" si="34"/>
        <v>0</v>
      </c>
      <c r="M248">
        <f>ROUND(G248*(H248),2)</f>
        <v>0</v>
      </c>
      <c r="N248">
        <v>0</v>
      </c>
      <c r="O248"/>
      <c r="P248"/>
      <c r="Q248"/>
      <c r="R248"/>
      <c r="S248">
        <f t="shared" si="35"/>
        <v>0</v>
      </c>
      <c r="T248"/>
      <c r="U248"/>
      <c r="V248"/>
      <c r="W248"/>
      <c r="Z248" s="1">
        <f t="shared" si="36"/>
        <v>0</v>
      </c>
    </row>
    <row r="249" spans="1:26" ht="24.95" customHeight="1" x14ac:dyDescent="0.25">
      <c r="A249"/>
      <c r="B249"/>
      <c r="C249" t="s">
        <v>737</v>
      </c>
      <c r="D249" s="2" t="s">
        <v>738</v>
      </c>
      <c r="E249" s="2"/>
      <c r="F249" t="s">
        <v>349</v>
      </c>
      <c r="G249">
        <v>50</v>
      </c>
      <c r="H249">
        <v>0</v>
      </c>
      <c r="I249">
        <f t="shared" si="31"/>
        <v>0</v>
      </c>
      <c r="J249">
        <f t="shared" si="32"/>
        <v>0</v>
      </c>
      <c r="K249">
        <f t="shared" si="33"/>
        <v>0</v>
      </c>
      <c r="L249">
        <f t="shared" si="34"/>
        <v>0</v>
      </c>
      <c r="M249"/>
      <c r="N249">
        <v>0</v>
      </c>
      <c r="O249"/>
      <c r="P249">
        <v>9.0000000000000006E-5</v>
      </c>
      <c r="Q249"/>
      <c r="R249">
        <v>9.0000000000000006E-5</v>
      </c>
      <c r="S249">
        <f t="shared" si="35"/>
        <v>5.0000000000000001E-3</v>
      </c>
      <c r="T249"/>
      <c r="U249"/>
      <c r="V249"/>
      <c r="W249"/>
      <c r="Z249" s="1">
        <f t="shared" si="36"/>
        <v>0</v>
      </c>
    </row>
    <row r="250" spans="1:26" ht="24.95" customHeight="1" x14ac:dyDescent="0.25">
      <c r="A250"/>
      <c r="B250"/>
      <c r="C250" t="s">
        <v>1625</v>
      </c>
      <c r="D250" s="2" t="s">
        <v>1626</v>
      </c>
      <c r="E250" s="2"/>
      <c r="F250" t="s">
        <v>779</v>
      </c>
      <c r="G250">
        <v>5</v>
      </c>
      <c r="H250">
        <v>0</v>
      </c>
      <c r="I250">
        <f t="shared" si="31"/>
        <v>0</v>
      </c>
      <c r="J250">
        <f t="shared" si="32"/>
        <v>0</v>
      </c>
      <c r="K250">
        <f t="shared" si="33"/>
        <v>0</v>
      </c>
      <c r="L250">
        <f t="shared" si="34"/>
        <v>0</v>
      </c>
      <c r="M250"/>
      <c r="N250">
        <v>0</v>
      </c>
      <c r="O250"/>
      <c r="P250"/>
      <c r="Q250"/>
      <c r="R250"/>
      <c r="S250">
        <f t="shared" si="35"/>
        <v>0</v>
      </c>
      <c r="T250"/>
      <c r="U250"/>
      <c r="V250"/>
      <c r="W250"/>
      <c r="Z250" s="1">
        <f t="shared" si="36"/>
        <v>0</v>
      </c>
    </row>
    <row r="251" spans="1:26" ht="24.95" customHeight="1" x14ac:dyDescent="0.25">
      <c r="A251"/>
      <c r="B251"/>
      <c r="C251" t="s">
        <v>1018</v>
      </c>
      <c r="D251" s="2" t="s">
        <v>1019</v>
      </c>
      <c r="E251" s="2"/>
      <c r="F251" t="s">
        <v>779</v>
      </c>
      <c r="G251">
        <v>5</v>
      </c>
      <c r="H251">
        <v>0</v>
      </c>
      <c r="I251">
        <f t="shared" si="31"/>
        <v>0</v>
      </c>
      <c r="J251">
        <f t="shared" si="32"/>
        <v>0</v>
      </c>
      <c r="K251">
        <f t="shared" si="33"/>
        <v>0</v>
      </c>
      <c r="L251">
        <f t="shared" si="34"/>
        <v>0</v>
      </c>
      <c r="M251"/>
      <c r="N251">
        <v>0</v>
      </c>
      <c r="O251"/>
      <c r="P251"/>
      <c r="Q251"/>
      <c r="R251"/>
      <c r="S251">
        <f t="shared" si="35"/>
        <v>0</v>
      </c>
      <c r="T251"/>
      <c r="U251"/>
      <c r="V251"/>
      <c r="W251"/>
      <c r="Z251" s="1">
        <f t="shared" si="36"/>
        <v>0</v>
      </c>
    </row>
    <row r="252" spans="1:26" ht="24.95" customHeight="1" x14ac:dyDescent="0.25">
      <c r="A252"/>
      <c r="B252"/>
      <c r="C252" t="s">
        <v>986</v>
      </c>
      <c r="D252" s="2" t="s">
        <v>1627</v>
      </c>
      <c r="E252" s="2"/>
      <c r="F252" t="s">
        <v>906</v>
      </c>
      <c r="G252">
        <v>1</v>
      </c>
      <c r="H252">
        <v>0</v>
      </c>
      <c r="I252">
        <f t="shared" si="31"/>
        <v>0</v>
      </c>
      <c r="J252">
        <f t="shared" si="32"/>
        <v>0</v>
      </c>
      <c r="K252">
        <f t="shared" si="33"/>
        <v>0</v>
      </c>
      <c r="L252">
        <f t="shared" si="34"/>
        <v>0</v>
      </c>
      <c r="M252"/>
      <c r="N252">
        <v>0</v>
      </c>
      <c r="O252"/>
      <c r="P252"/>
      <c r="Q252"/>
      <c r="R252"/>
      <c r="S252">
        <f t="shared" si="35"/>
        <v>0</v>
      </c>
      <c r="T252"/>
      <c r="U252"/>
      <c r="V252"/>
      <c r="W252"/>
      <c r="Z252" s="1">
        <f t="shared" si="36"/>
        <v>0</v>
      </c>
    </row>
    <row r="253" spans="1:26" ht="24.95" customHeight="1" x14ac:dyDescent="0.25">
      <c r="A253"/>
      <c r="B253"/>
      <c r="C253" t="s">
        <v>976</v>
      </c>
      <c r="D253" s="2" t="s">
        <v>977</v>
      </c>
      <c r="E253" s="2"/>
      <c r="F253" t="s">
        <v>779</v>
      </c>
      <c r="G253">
        <v>1</v>
      </c>
      <c r="H253">
        <v>0</v>
      </c>
      <c r="I253">
        <f t="shared" si="31"/>
        <v>0</v>
      </c>
      <c r="J253">
        <f t="shared" si="32"/>
        <v>0</v>
      </c>
      <c r="K253">
        <f t="shared" si="33"/>
        <v>0</v>
      </c>
      <c r="L253">
        <f t="shared" si="34"/>
        <v>0</v>
      </c>
      <c r="M253"/>
      <c r="N253">
        <v>0</v>
      </c>
      <c r="O253"/>
      <c r="P253"/>
      <c r="Q253"/>
      <c r="R253"/>
      <c r="S253">
        <f t="shared" si="35"/>
        <v>0</v>
      </c>
      <c r="T253"/>
      <c r="U253"/>
      <c r="V253"/>
      <c r="W253"/>
      <c r="Z253" s="1">
        <f t="shared" si="36"/>
        <v>0</v>
      </c>
    </row>
    <row r="254" spans="1:26" ht="24.95" customHeight="1" x14ac:dyDescent="0.25">
      <c r="A254"/>
      <c r="B254"/>
      <c r="C254" t="s">
        <v>1006</v>
      </c>
      <c r="D254" s="2" t="s">
        <v>1007</v>
      </c>
      <c r="E254" s="2"/>
      <c r="F254" t="s">
        <v>779</v>
      </c>
      <c r="G254">
        <v>1</v>
      </c>
      <c r="H254">
        <v>0</v>
      </c>
      <c r="I254">
        <f t="shared" si="31"/>
        <v>0</v>
      </c>
      <c r="J254">
        <f t="shared" si="32"/>
        <v>0</v>
      </c>
      <c r="K254">
        <f t="shared" si="33"/>
        <v>0</v>
      </c>
      <c r="L254">
        <f t="shared" si="34"/>
        <v>0</v>
      </c>
      <c r="M254"/>
      <c r="N254">
        <v>0</v>
      </c>
      <c r="O254"/>
      <c r="P254"/>
      <c r="Q254"/>
      <c r="R254"/>
      <c r="S254">
        <f t="shared" si="35"/>
        <v>0</v>
      </c>
      <c r="T254"/>
      <c r="U254"/>
      <c r="V254"/>
      <c r="W254"/>
      <c r="Z254" s="1">
        <f t="shared" si="36"/>
        <v>0</v>
      </c>
    </row>
    <row r="255" spans="1:26" ht="24.95" customHeight="1" x14ac:dyDescent="0.25">
      <c r="A255"/>
      <c r="B255"/>
      <c r="C255" t="s">
        <v>968</v>
      </c>
      <c r="D255" s="2" t="s">
        <v>969</v>
      </c>
      <c r="E255" s="2"/>
      <c r="F255" t="s">
        <v>906</v>
      </c>
      <c r="G255">
        <v>2</v>
      </c>
      <c r="H255">
        <v>0</v>
      </c>
      <c r="I255">
        <f t="shared" si="31"/>
        <v>0</v>
      </c>
      <c r="J255">
        <f t="shared" si="32"/>
        <v>0</v>
      </c>
      <c r="K255">
        <f t="shared" si="33"/>
        <v>0</v>
      </c>
      <c r="L255">
        <f t="shared" si="34"/>
        <v>0</v>
      </c>
      <c r="M255"/>
      <c r="N255">
        <v>0</v>
      </c>
      <c r="O255"/>
      <c r="P255"/>
      <c r="Q255"/>
      <c r="R255"/>
      <c r="S255">
        <f t="shared" si="35"/>
        <v>0</v>
      </c>
      <c r="T255"/>
      <c r="U255"/>
      <c r="V255"/>
      <c r="W255"/>
      <c r="Z255" s="1">
        <f t="shared" si="36"/>
        <v>0</v>
      </c>
    </row>
    <row r="256" spans="1:26" ht="24.95" customHeight="1" x14ac:dyDescent="0.25">
      <c r="A256"/>
      <c r="B256"/>
      <c r="C256" t="s">
        <v>984</v>
      </c>
      <c r="D256" s="2" t="s">
        <v>985</v>
      </c>
      <c r="E256" s="2"/>
      <c r="F256" t="s">
        <v>779</v>
      </c>
      <c r="G256">
        <v>2</v>
      </c>
      <c r="H256">
        <v>0</v>
      </c>
      <c r="I256">
        <f t="shared" si="31"/>
        <v>0</v>
      </c>
      <c r="J256">
        <f t="shared" si="32"/>
        <v>0</v>
      </c>
      <c r="K256">
        <f t="shared" si="33"/>
        <v>0</v>
      </c>
      <c r="L256">
        <f t="shared" si="34"/>
        <v>0</v>
      </c>
      <c r="M256"/>
      <c r="N256">
        <v>0</v>
      </c>
      <c r="O256"/>
      <c r="P256"/>
      <c r="Q256"/>
      <c r="R256"/>
      <c r="S256">
        <f t="shared" si="35"/>
        <v>0</v>
      </c>
      <c r="T256"/>
      <c r="U256"/>
      <c r="V256"/>
      <c r="W256"/>
      <c r="Z256" s="1">
        <f t="shared" si="36"/>
        <v>0</v>
      </c>
    </row>
    <row r="257" spans="1:26" ht="24.95" customHeight="1" x14ac:dyDescent="0.25">
      <c r="A257"/>
      <c r="B257"/>
      <c r="C257" t="s">
        <v>974</v>
      </c>
      <c r="D257" s="2" t="s">
        <v>975</v>
      </c>
      <c r="E257" s="2"/>
      <c r="F257" t="s">
        <v>906</v>
      </c>
      <c r="G257">
        <v>2</v>
      </c>
      <c r="H257">
        <v>0</v>
      </c>
      <c r="I257">
        <f t="shared" si="31"/>
        <v>0</v>
      </c>
      <c r="J257">
        <f t="shared" si="32"/>
        <v>0</v>
      </c>
      <c r="K257">
        <f t="shared" si="33"/>
        <v>0</v>
      </c>
      <c r="L257">
        <f t="shared" si="34"/>
        <v>0</v>
      </c>
      <c r="M257"/>
      <c r="N257">
        <v>0</v>
      </c>
      <c r="O257"/>
      <c r="P257"/>
      <c r="Q257"/>
      <c r="R257"/>
      <c r="S257">
        <f t="shared" si="35"/>
        <v>0</v>
      </c>
      <c r="T257"/>
      <c r="U257"/>
      <c r="V257"/>
      <c r="W257"/>
      <c r="Z257" s="1">
        <f t="shared" si="36"/>
        <v>0</v>
      </c>
    </row>
    <row r="258" spans="1:26" ht="24.95" customHeight="1" x14ac:dyDescent="0.25">
      <c r="A258"/>
      <c r="B258"/>
      <c r="C258" t="s">
        <v>1008</v>
      </c>
      <c r="D258" s="2" t="s">
        <v>1009</v>
      </c>
      <c r="E258" s="2"/>
      <c r="F258" t="s">
        <v>779</v>
      </c>
      <c r="G258">
        <v>2</v>
      </c>
      <c r="H258">
        <v>0</v>
      </c>
      <c r="I258">
        <f t="shared" si="31"/>
        <v>0</v>
      </c>
      <c r="J258">
        <f t="shared" si="32"/>
        <v>0</v>
      </c>
      <c r="K258">
        <f t="shared" si="33"/>
        <v>0</v>
      </c>
      <c r="L258">
        <f t="shared" si="34"/>
        <v>0</v>
      </c>
      <c r="M258"/>
      <c r="N258">
        <v>0</v>
      </c>
      <c r="O258"/>
      <c r="P258"/>
      <c r="Q258"/>
      <c r="R258"/>
      <c r="S258">
        <f t="shared" si="35"/>
        <v>0</v>
      </c>
      <c r="T258"/>
      <c r="U258"/>
      <c r="V258"/>
      <c r="W258"/>
      <c r="Z258" s="1">
        <f t="shared" si="36"/>
        <v>0</v>
      </c>
    </row>
    <row r="259" spans="1:26" ht="24.95" customHeight="1" x14ac:dyDescent="0.25">
      <c r="A259"/>
      <c r="B259"/>
      <c r="C259" t="s">
        <v>1628</v>
      </c>
      <c r="D259" s="2" t="s">
        <v>1629</v>
      </c>
      <c r="E259" s="2"/>
      <c r="F259" t="s">
        <v>218</v>
      </c>
      <c r="G259">
        <v>2</v>
      </c>
      <c r="H259">
        <v>0</v>
      </c>
      <c r="I259">
        <f t="shared" si="31"/>
        <v>0</v>
      </c>
      <c r="J259">
        <f t="shared" si="32"/>
        <v>0</v>
      </c>
      <c r="K259">
        <f t="shared" si="33"/>
        <v>0</v>
      </c>
      <c r="L259">
        <f t="shared" si="34"/>
        <v>0</v>
      </c>
      <c r="M259"/>
      <c r="N259">
        <v>0</v>
      </c>
      <c r="O259"/>
      <c r="P259"/>
      <c r="Q259"/>
      <c r="R259"/>
      <c r="S259">
        <f t="shared" si="35"/>
        <v>0</v>
      </c>
      <c r="T259"/>
      <c r="U259"/>
      <c r="V259"/>
      <c r="W259"/>
      <c r="Z259" s="1">
        <f t="shared" si="36"/>
        <v>0</v>
      </c>
    </row>
    <row r="260" spans="1:26" ht="24.95" customHeight="1" x14ac:dyDescent="0.25">
      <c r="A260"/>
      <c r="B260"/>
      <c r="C260" t="s">
        <v>972</v>
      </c>
      <c r="D260" s="2" t="s">
        <v>973</v>
      </c>
      <c r="E260" s="2"/>
      <c r="F260" t="s">
        <v>779</v>
      </c>
      <c r="G260">
        <v>14</v>
      </c>
      <c r="H260">
        <v>0</v>
      </c>
      <c r="I260">
        <f t="shared" si="31"/>
        <v>0</v>
      </c>
      <c r="J260">
        <f t="shared" si="32"/>
        <v>0</v>
      </c>
      <c r="K260">
        <f t="shared" si="33"/>
        <v>0</v>
      </c>
      <c r="L260">
        <f t="shared" si="34"/>
        <v>0</v>
      </c>
      <c r="M260"/>
      <c r="N260">
        <v>0</v>
      </c>
      <c r="O260"/>
      <c r="P260"/>
      <c r="Q260"/>
      <c r="R260"/>
      <c r="S260">
        <f t="shared" si="35"/>
        <v>0</v>
      </c>
      <c r="T260"/>
      <c r="U260"/>
      <c r="V260"/>
      <c r="W260"/>
      <c r="Z260" s="1">
        <f t="shared" si="36"/>
        <v>0</v>
      </c>
    </row>
    <row r="261" spans="1:26" ht="24.95" customHeight="1" x14ac:dyDescent="0.25">
      <c r="A261"/>
      <c r="B261"/>
      <c r="C261" t="s">
        <v>1020</v>
      </c>
      <c r="D261" s="2" t="s">
        <v>1021</v>
      </c>
      <c r="E261" s="2"/>
      <c r="F261" t="s">
        <v>218</v>
      </c>
      <c r="G261">
        <v>14</v>
      </c>
      <c r="H261">
        <v>0</v>
      </c>
      <c r="I261">
        <f t="shared" si="31"/>
        <v>0</v>
      </c>
      <c r="J261">
        <f t="shared" si="32"/>
        <v>0</v>
      </c>
      <c r="K261">
        <f t="shared" si="33"/>
        <v>0</v>
      </c>
      <c r="L261">
        <f t="shared" si="34"/>
        <v>0</v>
      </c>
      <c r="M261"/>
      <c r="N261">
        <v>0</v>
      </c>
      <c r="O261"/>
      <c r="P261"/>
      <c r="Q261"/>
      <c r="R261"/>
      <c r="S261">
        <f t="shared" si="35"/>
        <v>0</v>
      </c>
      <c r="T261"/>
      <c r="U261"/>
      <c r="V261"/>
      <c r="W261"/>
      <c r="Z261" s="1">
        <f t="shared" si="36"/>
        <v>0</v>
      </c>
    </row>
    <row r="262" spans="1:26" ht="24.95" customHeight="1" x14ac:dyDescent="0.25">
      <c r="A262"/>
      <c r="B262"/>
      <c r="C262" t="s">
        <v>1018</v>
      </c>
      <c r="D262" s="2" t="s">
        <v>1019</v>
      </c>
      <c r="E262" s="2"/>
      <c r="F262" t="s">
        <v>779</v>
      </c>
      <c r="G262">
        <v>14</v>
      </c>
      <c r="H262">
        <v>0</v>
      </c>
      <c r="I262">
        <f t="shared" si="31"/>
        <v>0</v>
      </c>
      <c r="J262">
        <f t="shared" si="32"/>
        <v>0</v>
      </c>
      <c r="K262">
        <f t="shared" si="33"/>
        <v>0</v>
      </c>
      <c r="L262">
        <f t="shared" si="34"/>
        <v>0</v>
      </c>
      <c r="M262"/>
      <c r="N262">
        <v>0</v>
      </c>
      <c r="O262"/>
      <c r="P262"/>
      <c r="Q262"/>
      <c r="R262"/>
      <c r="S262">
        <f t="shared" si="35"/>
        <v>0</v>
      </c>
      <c r="T262"/>
      <c r="U262"/>
      <c r="V262"/>
      <c r="W262"/>
      <c r="Z262" s="1">
        <f t="shared" si="36"/>
        <v>0</v>
      </c>
    </row>
    <row r="263" spans="1:26" ht="24.95" customHeight="1" x14ac:dyDescent="0.25">
      <c r="A263"/>
      <c r="B263"/>
      <c r="C263" t="s">
        <v>1630</v>
      </c>
      <c r="D263" s="2" t="s">
        <v>1631</v>
      </c>
      <c r="E263" s="2"/>
      <c r="F263" t="s">
        <v>218</v>
      </c>
      <c r="G263">
        <v>15</v>
      </c>
      <c r="H263">
        <v>0</v>
      </c>
      <c r="I263">
        <f t="shared" si="31"/>
        <v>0</v>
      </c>
      <c r="J263">
        <f t="shared" si="32"/>
        <v>0</v>
      </c>
      <c r="K263">
        <f t="shared" si="33"/>
        <v>0</v>
      </c>
      <c r="L263">
        <f t="shared" si="34"/>
        <v>0</v>
      </c>
      <c r="M263"/>
      <c r="N263">
        <v>0</v>
      </c>
      <c r="O263"/>
      <c r="P263"/>
      <c r="Q263"/>
      <c r="R263"/>
      <c r="S263">
        <f t="shared" si="35"/>
        <v>0</v>
      </c>
      <c r="T263"/>
      <c r="U263"/>
      <c r="V263"/>
      <c r="W263"/>
      <c r="Z263" s="1">
        <f t="shared" si="36"/>
        <v>0</v>
      </c>
    </row>
    <row r="264" spans="1:26" ht="24.95" customHeight="1" x14ac:dyDescent="0.25">
      <c r="A264"/>
      <c r="B264"/>
      <c r="C264" t="s">
        <v>950</v>
      </c>
      <c r="D264" s="2" t="s">
        <v>951</v>
      </c>
      <c r="E264" s="2"/>
      <c r="F264" t="s">
        <v>906</v>
      </c>
      <c r="G264">
        <v>6</v>
      </c>
      <c r="H264">
        <v>0</v>
      </c>
      <c r="I264">
        <f t="shared" si="31"/>
        <v>0</v>
      </c>
      <c r="J264">
        <f t="shared" si="32"/>
        <v>0</v>
      </c>
      <c r="K264">
        <f t="shared" si="33"/>
        <v>0</v>
      </c>
      <c r="L264">
        <f t="shared" si="34"/>
        <v>0</v>
      </c>
      <c r="M264"/>
      <c r="N264">
        <v>0</v>
      </c>
      <c r="O264"/>
      <c r="P264"/>
      <c r="Q264"/>
      <c r="R264"/>
      <c r="S264">
        <f t="shared" si="35"/>
        <v>0</v>
      </c>
      <c r="T264"/>
      <c r="U264"/>
      <c r="V264"/>
      <c r="W264"/>
      <c r="Z264" s="1">
        <f t="shared" si="36"/>
        <v>0</v>
      </c>
    </row>
    <row r="265" spans="1:26" ht="24.95" customHeight="1" x14ac:dyDescent="0.25">
      <c r="A265"/>
      <c r="B265"/>
      <c r="C265" t="s">
        <v>1632</v>
      </c>
      <c r="D265" s="2" t="s">
        <v>1633</v>
      </c>
      <c r="E265" s="2"/>
      <c r="F265" t="s">
        <v>218</v>
      </c>
      <c r="G265">
        <v>6</v>
      </c>
      <c r="H265">
        <v>0</v>
      </c>
      <c r="I265">
        <f t="shared" si="31"/>
        <v>0</v>
      </c>
      <c r="J265">
        <f t="shared" si="32"/>
        <v>0</v>
      </c>
      <c r="K265">
        <f t="shared" si="33"/>
        <v>0</v>
      </c>
      <c r="L265">
        <f t="shared" si="34"/>
        <v>0</v>
      </c>
      <c r="M265"/>
      <c r="N265">
        <v>0</v>
      </c>
      <c r="O265"/>
      <c r="P265"/>
      <c r="Q265"/>
      <c r="R265"/>
      <c r="S265">
        <f t="shared" si="35"/>
        <v>0</v>
      </c>
      <c r="T265"/>
      <c r="U265"/>
      <c r="V265"/>
      <c r="W265"/>
      <c r="Z265" s="1">
        <f t="shared" si="36"/>
        <v>0</v>
      </c>
    </row>
    <row r="266" spans="1:26" ht="24.95" customHeight="1" x14ac:dyDescent="0.25">
      <c r="A266"/>
      <c r="B266"/>
      <c r="C266" t="s">
        <v>1018</v>
      </c>
      <c r="D266" s="2" t="s">
        <v>1019</v>
      </c>
      <c r="E266" s="2"/>
      <c r="F266" t="s">
        <v>779</v>
      </c>
      <c r="G266">
        <v>2</v>
      </c>
      <c r="H266">
        <v>0</v>
      </c>
      <c r="I266">
        <f t="shared" si="31"/>
        <v>0</v>
      </c>
      <c r="J266">
        <f t="shared" si="32"/>
        <v>0</v>
      </c>
      <c r="K266">
        <f t="shared" si="33"/>
        <v>0</v>
      </c>
      <c r="L266">
        <f t="shared" si="34"/>
        <v>0</v>
      </c>
      <c r="M266"/>
      <c r="N266">
        <v>0</v>
      </c>
      <c r="O266"/>
      <c r="P266"/>
      <c r="Q266"/>
      <c r="R266"/>
      <c r="S266">
        <f t="shared" si="35"/>
        <v>0</v>
      </c>
      <c r="T266"/>
      <c r="U266"/>
      <c r="V266"/>
      <c r="W266"/>
      <c r="Z266" s="1">
        <f t="shared" si="36"/>
        <v>0</v>
      </c>
    </row>
    <row r="267" spans="1:26" ht="24.95" customHeight="1" x14ac:dyDescent="0.25">
      <c r="A267"/>
      <c r="B267"/>
      <c r="C267" t="s">
        <v>952</v>
      </c>
      <c r="D267" s="2" t="s">
        <v>953</v>
      </c>
      <c r="E267" s="2"/>
      <c r="F267" t="s">
        <v>906</v>
      </c>
      <c r="G267">
        <v>6</v>
      </c>
      <c r="H267">
        <v>0</v>
      </c>
      <c r="I267">
        <f t="shared" si="31"/>
        <v>0</v>
      </c>
      <c r="J267">
        <f t="shared" si="32"/>
        <v>0</v>
      </c>
      <c r="K267">
        <f t="shared" si="33"/>
        <v>0</v>
      </c>
      <c r="L267">
        <f t="shared" si="34"/>
        <v>0</v>
      </c>
      <c r="M267"/>
      <c r="N267">
        <v>0</v>
      </c>
      <c r="O267"/>
      <c r="P267"/>
      <c r="Q267"/>
      <c r="R267"/>
      <c r="S267">
        <f t="shared" si="35"/>
        <v>0</v>
      </c>
      <c r="T267"/>
      <c r="U267"/>
      <c r="V267"/>
      <c r="W267"/>
      <c r="Z267" s="1">
        <f t="shared" si="36"/>
        <v>0</v>
      </c>
    </row>
    <row r="268" spans="1:26" ht="24.95" customHeight="1" x14ac:dyDescent="0.25">
      <c r="A268"/>
      <c r="B268"/>
      <c r="C268" t="s">
        <v>1634</v>
      </c>
      <c r="D268" s="2" t="s">
        <v>1635</v>
      </c>
      <c r="E268" s="2"/>
      <c r="F268" t="s">
        <v>218</v>
      </c>
      <c r="G268">
        <v>6</v>
      </c>
      <c r="H268">
        <v>0</v>
      </c>
      <c r="I268">
        <f t="shared" ref="I268:I299" si="37">ROUND(G268*(H268),2)</f>
        <v>0</v>
      </c>
      <c r="J268">
        <f t="shared" si="32"/>
        <v>0</v>
      </c>
      <c r="K268">
        <f t="shared" si="33"/>
        <v>0</v>
      </c>
      <c r="L268">
        <f t="shared" si="34"/>
        <v>0</v>
      </c>
      <c r="M268"/>
      <c r="N268">
        <v>0</v>
      </c>
      <c r="O268"/>
      <c r="P268"/>
      <c r="Q268"/>
      <c r="R268"/>
      <c r="S268">
        <f t="shared" si="35"/>
        <v>0</v>
      </c>
      <c r="T268"/>
      <c r="U268"/>
      <c r="V268"/>
      <c r="W268"/>
      <c r="Z268" s="1">
        <f t="shared" si="36"/>
        <v>0</v>
      </c>
    </row>
    <row r="269" spans="1:26" ht="24.95" customHeight="1" x14ac:dyDescent="0.25">
      <c r="A269"/>
      <c r="B269"/>
      <c r="C269" t="s">
        <v>1636</v>
      </c>
      <c r="D269" s="2" t="s">
        <v>2779</v>
      </c>
      <c r="E269" s="2"/>
      <c r="F269" t="s">
        <v>906</v>
      </c>
      <c r="G269">
        <v>1</v>
      </c>
      <c r="H269">
        <v>0</v>
      </c>
      <c r="I269">
        <f t="shared" si="37"/>
        <v>0</v>
      </c>
      <c r="J269">
        <f t="shared" si="32"/>
        <v>0</v>
      </c>
      <c r="K269">
        <f t="shared" si="33"/>
        <v>0</v>
      </c>
      <c r="L269">
        <f t="shared" si="34"/>
        <v>0</v>
      </c>
      <c r="M269"/>
      <c r="N269">
        <v>0</v>
      </c>
      <c r="O269"/>
      <c r="P269"/>
      <c r="Q269"/>
      <c r="R269"/>
      <c r="S269">
        <f t="shared" si="35"/>
        <v>0</v>
      </c>
      <c r="T269"/>
      <c r="U269"/>
      <c r="V269"/>
      <c r="W269"/>
      <c r="Z269" s="1">
        <f t="shared" si="36"/>
        <v>0</v>
      </c>
    </row>
    <row r="270" spans="1:26" ht="24.95" customHeight="1" x14ac:dyDescent="0.25">
      <c r="A270"/>
      <c r="B270"/>
      <c r="C270" t="s">
        <v>1637</v>
      </c>
      <c r="D270" s="2" t="s">
        <v>2778</v>
      </c>
      <c r="E270" s="2"/>
      <c r="F270" t="s">
        <v>218</v>
      </c>
      <c r="G270">
        <v>1</v>
      </c>
      <c r="H270">
        <v>0</v>
      </c>
      <c r="I270">
        <f t="shared" si="37"/>
        <v>0</v>
      </c>
      <c r="J270">
        <f t="shared" si="32"/>
        <v>0</v>
      </c>
      <c r="K270">
        <f t="shared" si="33"/>
        <v>0</v>
      </c>
      <c r="L270">
        <f t="shared" si="34"/>
        <v>0</v>
      </c>
      <c r="M270"/>
      <c r="N270">
        <v>0</v>
      </c>
      <c r="O270"/>
      <c r="P270"/>
      <c r="Q270"/>
      <c r="R270"/>
      <c r="S270">
        <f t="shared" si="35"/>
        <v>0</v>
      </c>
      <c r="T270"/>
      <c r="U270"/>
      <c r="V270"/>
      <c r="W270"/>
      <c r="Z270" s="1">
        <f t="shared" si="36"/>
        <v>0</v>
      </c>
    </row>
    <row r="271" spans="1:26" ht="24.95" customHeight="1" x14ac:dyDescent="0.25">
      <c r="A271"/>
      <c r="B271"/>
      <c r="C271" t="s">
        <v>980</v>
      </c>
      <c r="D271" s="2" t="s">
        <v>981</v>
      </c>
      <c r="E271" s="2"/>
      <c r="F271" t="s">
        <v>255</v>
      </c>
      <c r="G271">
        <v>0.23980737090110779</v>
      </c>
      <c r="H271">
        <v>0</v>
      </c>
      <c r="I271">
        <f t="shared" si="37"/>
        <v>0</v>
      </c>
      <c r="J271">
        <f t="shared" si="32"/>
        <v>0</v>
      </c>
      <c r="K271">
        <f t="shared" si="33"/>
        <v>0</v>
      </c>
      <c r="L271">
        <f t="shared" si="34"/>
        <v>0</v>
      </c>
      <c r="M271"/>
      <c r="N271">
        <v>0</v>
      </c>
      <c r="O271"/>
      <c r="P271"/>
      <c r="Q271"/>
      <c r="R271"/>
      <c r="S271">
        <f t="shared" si="35"/>
        <v>0</v>
      </c>
      <c r="T271"/>
      <c r="U271"/>
      <c r="V271"/>
      <c r="W271"/>
      <c r="Z271" s="1">
        <f t="shared" si="36"/>
        <v>0</v>
      </c>
    </row>
    <row r="272" spans="1:26" x14ac:dyDescent="0.25">
      <c r="A272"/>
      <c r="B272"/>
      <c r="C272">
        <v>725</v>
      </c>
      <c r="D272" s="2" t="s">
        <v>757</v>
      </c>
      <c r="E272" s="2"/>
      <c r="F272"/>
      <c r="G272"/>
      <c r="H272"/>
      <c r="I272">
        <f>ROUND((SUM(I203:I271))/1,2)</f>
        <v>0</v>
      </c>
      <c r="J272"/>
      <c r="K272"/>
      <c r="L272">
        <f>ROUND((SUM(L203:L271))/1,2)</f>
        <v>0</v>
      </c>
      <c r="M272">
        <f>ROUND((SUM(M203:M271))/1,2)</f>
        <v>0</v>
      </c>
      <c r="N272"/>
      <c r="O272"/>
      <c r="P272"/>
      <c r="Q272"/>
      <c r="R272"/>
      <c r="S272">
        <f>ROUND((SUM(S203:S271))/1,2)</f>
        <v>0.01</v>
      </c>
      <c r="T272"/>
      <c r="U272"/>
      <c r="V272">
        <f>ROUND((SUM(V203:V271))/1,2)</f>
        <v>0</v>
      </c>
      <c r="W272"/>
      <c r="X272"/>
      <c r="Y272"/>
      <c r="Z272"/>
    </row>
    <row r="273" spans="1:26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spans="1:26" x14ac:dyDescent="0.25">
      <c r="A274"/>
      <c r="B274"/>
      <c r="C274"/>
      <c r="D274" s="2" t="s">
        <v>93</v>
      </c>
      <c r="E274" s="2"/>
      <c r="F274"/>
      <c r="G274"/>
      <c r="H274"/>
      <c r="I274">
        <f>ROUND((SUM(I93:I273))/2,2)</f>
        <v>0</v>
      </c>
      <c r="J274"/>
      <c r="K274"/>
      <c r="L274">
        <f>ROUND((SUM(L93:L273))/2,2)</f>
        <v>0</v>
      </c>
      <c r="M274">
        <f>ROUND((SUM(M93:M273))/2,2)</f>
        <v>0</v>
      </c>
      <c r="N274"/>
      <c r="O274"/>
      <c r="P274"/>
      <c r="Q274"/>
      <c r="R274"/>
      <c r="S274">
        <f>ROUND((SUM(S93:S273))/2,2)</f>
        <v>0.02</v>
      </c>
      <c r="T274"/>
      <c r="U274"/>
      <c r="V274">
        <f>ROUND((SUM(V93:V273))/2,2)</f>
        <v>0</v>
      </c>
      <c r="W274"/>
    </row>
    <row r="275" spans="1:26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</row>
    <row r="276" spans="1:26" x14ac:dyDescent="0.25">
      <c r="A276"/>
      <c r="B276"/>
      <c r="C276"/>
      <c r="D276" s="2" t="s">
        <v>105</v>
      </c>
      <c r="E276" s="2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</row>
    <row r="277" spans="1:26" x14ac:dyDescent="0.25">
      <c r="A277"/>
      <c r="B277"/>
      <c r="C277">
        <v>923</v>
      </c>
      <c r="D277" s="2" t="s">
        <v>1330</v>
      </c>
      <c r="E277" s="2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</row>
    <row r="278" spans="1:26" ht="24.95" customHeight="1" x14ac:dyDescent="0.25">
      <c r="A278"/>
      <c r="B278"/>
      <c r="C278" t="s">
        <v>844</v>
      </c>
      <c r="D278" s="2" t="s">
        <v>845</v>
      </c>
      <c r="E278" s="2"/>
      <c r="F278" t="s">
        <v>782</v>
      </c>
      <c r="G278">
        <v>1</v>
      </c>
      <c r="H278">
        <v>0</v>
      </c>
      <c r="I278">
        <f>ROUND(G278*(H278),2)</f>
        <v>0</v>
      </c>
      <c r="J278">
        <f>ROUND(G278*(N278),2)</f>
        <v>0</v>
      </c>
      <c r="K278">
        <f>ROUND(G278*(O278),2)</f>
        <v>0</v>
      </c>
      <c r="L278">
        <f>ROUND(G278*(H278),2)</f>
        <v>0</v>
      </c>
      <c r="M278"/>
      <c r="N278">
        <v>0</v>
      </c>
      <c r="O278"/>
      <c r="P278"/>
      <c r="Q278"/>
      <c r="R278"/>
      <c r="S278">
        <f>ROUND(G278*(P278),3)</f>
        <v>0</v>
      </c>
      <c r="T278"/>
      <c r="U278"/>
      <c r="V278"/>
      <c r="W278"/>
      <c r="Z278" s="1">
        <f>0.058844*POWER(I278,0.952797)</f>
        <v>0</v>
      </c>
    </row>
    <row r="279" spans="1:26" ht="24.95" customHeight="1" x14ac:dyDescent="0.25">
      <c r="A279"/>
      <c r="B279"/>
      <c r="C279" t="s">
        <v>846</v>
      </c>
      <c r="D279" s="2" t="s">
        <v>847</v>
      </c>
      <c r="E279" s="2"/>
      <c r="F279" t="s">
        <v>782</v>
      </c>
      <c r="G279">
        <v>1</v>
      </c>
      <c r="H279">
        <v>0</v>
      </c>
      <c r="I279">
        <f>ROUND(G279*(H279),2)</f>
        <v>0</v>
      </c>
      <c r="J279">
        <f>ROUND(G279*(N279),2)</f>
        <v>0</v>
      </c>
      <c r="K279">
        <f>ROUND(G279*(O279),2)</f>
        <v>0</v>
      </c>
      <c r="L279">
        <f>ROUND(G279*(H279),2)</f>
        <v>0</v>
      </c>
      <c r="M279"/>
      <c r="N279">
        <v>0</v>
      </c>
      <c r="O279"/>
      <c r="P279"/>
      <c r="Q279"/>
      <c r="R279"/>
      <c r="S279">
        <f>ROUND(G279*(P279),3)</f>
        <v>0</v>
      </c>
      <c r="T279"/>
      <c r="U279"/>
      <c r="V279"/>
      <c r="W279"/>
      <c r="Z279" s="1">
        <f>0.058844*POWER(I279,0.952797)</f>
        <v>0</v>
      </c>
    </row>
    <row r="280" spans="1:26" x14ac:dyDescent="0.25">
      <c r="A280"/>
      <c r="B280"/>
      <c r="C280">
        <v>923</v>
      </c>
      <c r="D280" s="2" t="s">
        <v>1330</v>
      </c>
      <c r="E280" s="2"/>
      <c r="F280"/>
      <c r="G280"/>
      <c r="H280"/>
      <c r="I280">
        <f>ROUND((SUM(I277:I279))/1,2)</f>
        <v>0</v>
      </c>
      <c r="J280"/>
      <c r="K280"/>
      <c r="L280">
        <f>ROUND((SUM(L277:L279))/1,2)</f>
        <v>0</v>
      </c>
      <c r="M280">
        <f>ROUND((SUM(M277:M279))/1,2)</f>
        <v>0</v>
      </c>
      <c r="N280"/>
      <c r="O280"/>
      <c r="P280"/>
      <c r="Q280"/>
      <c r="R280"/>
      <c r="S280">
        <f>ROUND((SUM(S277:S279))/1,2)</f>
        <v>0</v>
      </c>
      <c r="T280"/>
      <c r="U280"/>
      <c r="V280">
        <f>ROUND((SUM(V277:V279))/1,2)</f>
        <v>0</v>
      </c>
      <c r="W280"/>
    </row>
    <row r="281" spans="1:26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</row>
    <row r="282" spans="1:26" x14ac:dyDescent="0.25">
      <c r="A282"/>
      <c r="B282"/>
      <c r="C282"/>
      <c r="D282" s="2" t="s">
        <v>105</v>
      </c>
      <c r="E282" s="2"/>
      <c r="F282"/>
      <c r="G282"/>
      <c r="H282"/>
      <c r="I282">
        <f>ROUND((SUM(I276:I281))/2,2)</f>
        <v>0</v>
      </c>
      <c r="J282"/>
      <c r="K282"/>
      <c r="L282">
        <f>ROUND((SUM(L276:L281))/2,2)</f>
        <v>0</v>
      </c>
      <c r="M282">
        <f>ROUND((SUM(M276:M281))/2,2)</f>
        <v>0</v>
      </c>
      <c r="N282"/>
      <c r="O282"/>
      <c r="P282"/>
      <c r="Q282"/>
      <c r="R282"/>
      <c r="S282">
        <f>ROUND((SUM(S276:S281))/2,2)</f>
        <v>0</v>
      </c>
      <c r="T282"/>
      <c r="U282"/>
      <c r="V282">
        <f>ROUND((SUM(V276:V281))/2,2)</f>
        <v>0</v>
      </c>
      <c r="W282"/>
    </row>
    <row r="283" spans="1:26" x14ac:dyDescent="0.25">
      <c r="A283"/>
      <c r="B283"/>
      <c r="C283"/>
      <c r="D283" s="2" t="s">
        <v>107</v>
      </c>
      <c r="E283" s="2"/>
      <c r="F283"/>
      <c r="G283"/>
      <c r="H283"/>
      <c r="I283">
        <f>ROUND((SUM(I86:I282))/3,2)</f>
        <v>0</v>
      </c>
      <c r="J283"/>
      <c r="K283">
        <f>ROUND((SUM(K86:K282))/3,2)</f>
        <v>0</v>
      </c>
      <c r="L283">
        <f>ROUND((SUM(L86:L282))/3,2)</f>
        <v>0</v>
      </c>
      <c r="M283">
        <f>ROUND((SUM(M86:M282))/3,2)</f>
        <v>0</v>
      </c>
      <c r="N283"/>
      <c r="O283"/>
      <c r="P283"/>
      <c r="Q283"/>
      <c r="R283"/>
      <c r="S283">
        <f>ROUND((SUM(S86:S282))/3,2)</f>
        <v>0.02</v>
      </c>
      <c r="T283"/>
      <c r="U283"/>
      <c r="V283">
        <f>ROUND((SUM(V86:V282))/3,2)</f>
        <v>0</v>
      </c>
      <c r="W283"/>
      <c r="Z283" s="1">
        <f>(SUM(Z86:Z282))</f>
        <v>0</v>
      </c>
    </row>
  </sheetData>
  <mergeCells count="243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B69:D69"/>
    <mergeCell ref="B71:D71"/>
    <mergeCell ref="B75:V75"/>
    <mergeCell ref="H1:I1"/>
    <mergeCell ref="B77:E77"/>
    <mergeCell ref="B78:E78"/>
    <mergeCell ref="B62:D62"/>
    <mergeCell ref="B63:D63"/>
    <mergeCell ref="B64:D64"/>
    <mergeCell ref="B65:D65"/>
    <mergeCell ref="B67:D67"/>
    <mergeCell ref="B68:D68"/>
    <mergeCell ref="B55:D55"/>
    <mergeCell ref="B56:D56"/>
    <mergeCell ref="B57:D57"/>
    <mergeCell ref="B59:D59"/>
    <mergeCell ref="B60:D60"/>
    <mergeCell ref="B61:D61"/>
    <mergeCell ref="F31:G31"/>
    <mergeCell ref="B54:C54"/>
    <mergeCell ref="B44:V44"/>
    <mergeCell ref="B46:E46"/>
    <mergeCell ref="B47:E47"/>
    <mergeCell ref="B48:E48"/>
    <mergeCell ref="D91:E91"/>
    <mergeCell ref="D93:E93"/>
    <mergeCell ref="D94:E94"/>
    <mergeCell ref="D95:E95"/>
    <mergeCell ref="D96:E96"/>
    <mergeCell ref="D97:E97"/>
    <mergeCell ref="B79:E79"/>
    <mergeCell ref="I77:P77"/>
    <mergeCell ref="D86:E86"/>
    <mergeCell ref="D87:E87"/>
    <mergeCell ref="D88:E88"/>
    <mergeCell ref="D89:E89"/>
    <mergeCell ref="D104:E104"/>
    <mergeCell ref="D105:E105"/>
    <mergeCell ref="D106:E106"/>
    <mergeCell ref="D107:E107"/>
    <mergeCell ref="D108:E108"/>
    <mergeCell ref="D110:E110"/>
    <mergeCell ref="D98:E98"/>
    <mergeCell ref="D99:E99"/>
    <mergeCell ref="D100:E100"/>
    <mergeCell ref="D101:E101"/>
    <mergeCell ref="D102:E102"/>
    <mergeCell ref="D103:E103"/>
    <mergeCell ref="D117:E117"/>
    <mergeCell ref="D118:E118"/>
    <mergeCell ref="D119:E119"/>
    <mergeCell ref="D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29:E129"/>
    <mergeCell ref="D130:E130"/>
    <mergeCell ref="D131:E131"/>
    <mergeCell ref="D132:E132"/>
    <mergeCell ref="D134:E134"/>
    <mergeCell ref="D135:E135"/>
    <mergeCell ref="D123:E123"/>
    <mergeCell ref="D124:E124"/>
    <mergeCell ref="D125:E125"/>
    <mergeCell ref="D126:E126"/>
    <mergeCell ref="D127:E127"/>
    <mergeCell ref="D128:E128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54:E154"/>
    <mergeCell ref="D155:E155"/>
    <mergeCell ref="D156:E156"/>
    <mergeCell ref="D157:E157"/>
    <mergeCell ref="D158:E158"/>
    <mergeCell ref="D159:E159"/>
    <mergeCell ref="D148:E148"/>
    <mergeCell ref="D149:E149"/>
    <mergeCell ref="D150:E150"/>
    <mergeCell ref="D151:E151"/>
    <mergeCell ref="D152:E152"/>
    <mergeCell ref="D153:E153"/>
    <mergeCell ref="D166:E166"/>
    <mergeCell ref="D167:E167"/>
    <mergeCell ref="D168:E168"/>
    <mergeCell ref="D169:E169"/>
    <mergeCell ref="D170:E170"/>
    <mergeCell ref="D171:E171"/>
    <mergeCell ref="D160:E160"/>
    <mergeCell ref="D161:E161"/>
    <mergeCell ref="D162:E162"/>
    <mergeCell ref="D163:E163"/>
    <mergeCell ref="D164:E164"/>
    <mergeCell ref="D165:E165"/>
    <mergeCell ref="D178:E178"/>
    <mergeCell ref="D180:E180"/>
    <mergeCell ref="D181:E181"/>
    <mergeCell ref="D182:E182"/>
    <mergeCell ref="D183:E183"/>
    <mergeCell ref="D184:E184"/>
    <mergeCell ref="D172:E172"/>
    <mergeCell ref="D173:E173"/>
    <mergeCell ref="D174:E174"/>
    <mergeCell ref="D175:E175"/>
    <mergeCell ref="D176:E176"/>
    <mergeCell ref="D177:E177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D189:E189"/>
    <mergeCell ref="D190:E190"/>
    <mergeCell ref="D204:E204"/>
    <mergeCell ref="D205:E205"/>
    <mergeCell ref="D206:E206"/>
    <mergeCell ref="D207:E207"/>
    <mergeCell ref="D208:E208"/>
    <mergeCell ref="D209:E209"/>
    <mergeCell ref="D197:E197"/>
    <mergeCell ref="D198:E198"/>
    <mergeCell ref="D199:E199"/>
    <mergeCell ref="D200:E200"/>
    <mergeCell ref="D201:E201"/>
    <mergeCell ref="D203:E203"/>
    <mergeCell ref="D216:E216"/>
    <mergeCell ref="D217:E217"/>
    <mergeCell ref="D218:E218"/>
    <mergeCell ref="D219:E219"/>
    <mergeCell ref="D220:E220"/>
    <mergeCell ref="D221:E221"/>
    <mergeCell ref="D210:E210"/>
    <mergeCell ref="D211:E211"/>
    <mergeCell ref="D212:E212"/>
    <mergeCell ref="D213:E213"/>
    <mergeCell ref="D214:E214"/>
    <mergeCell ref="D215:E215"/>
    <mergeCell ref="D228:E228"/>
    <mergeCell ref="D229:E229"/>
    <mergeCell ref="D230:E230"/>
    <mergeCell ref="D231:E231"/>
    <mergeCell ref="D232:E232"/>
    <mergeCell ref="D233:E233"/>
    <mergeCell ref="D222:E222"/>
    <mergeCell ref="D223:E223"/>
    <mergeCell ref="D224:E224"/>
    <mergeCell ref="D225:E225"/>
    <mergeCell ref="D226:E226"/>
    <mergeCell ref="D227:E227"/>
    <mergeCell ref="D240:E240"/>
    <mergeCell ref="D241:E241"/>
    <mergeCell ref="D242:E242"/>
    <mergeCell ref="D243:E243"/>
    <mergeCell ref="D244:E244"/>
    <mergeCell ref="D245:E245"/>
    <mergeCell ref="D234:E234"/>
    <mergeCell ref="D235:E235"/>
    <mergeCell ref="D236:E236"/>
    <mergeCell ref="D237:E237"/>
    <mergeCell ref="D238:E238"/>
    <mergeCell ref="D239:E239"/>
    <mergeCell ref="D252:E252"/>
    <mergeCell ref="D253:E253"/>
    <mergeCell ref="D254:E254"/>
    <mergeCell ref="D255:E255"/>
    <mergeCell ref="D256:E256"/>
    <mergeCell ref="D257:E257"/>
    <mergeCell ref="D246:E246"/>
    <mergeCell ref="D247:E247"/>
    <mergeCell ref="D248:E248"/>
    <mergeCell ref="D249:E249"/>
    <mergeCell ref="D250:E250"/>
    <mergeCell ref="D251:E251"/>
    <mergeCell ref="D264:E264"/>
    <mergeCell ref="D265:E265"/>
    <mergeCell ref="D266:E266"/>
    <mergeCell ref="D267:E267"/>
    <mergeCell ref="D268:E268"/>
    <mergeCell ref="D269:E269"/>
    <mergeCell ref="D258:E258"/>
    <mergeCell ref="D259:E259"/>
    <mergeCell ref="D260:E260"/>
    <mergeCell ref="D261:E261"/>
    <mergeCell ref="D262:E262"/>
    <mergeCell ref="D263:E263"/>
    <mergeCell ref="D278:E278"/>
    <mergeCell ref="D279:E279"/>
    <mergeCell ref="D280:E280"/>
    <mergeCell ref="D282:E282"/>
    <mergeCell ref="D283:E283"/>
    <mergeCell ref="D270:E270"/>
    <mergeCell ref="D271:E271"/>
    <mergeCell ref="D272:E272"/>
    <mergeCell ref="D274:E274"/>
    <mergeCell ref="D276:E276"/>
    <mergeCell ref="D277:E277"/>
  </mergeCells>
  <hyperlinks>
    <hyperlink ref="B1:C1" location="A2:A2" tooltip="Klikni na prechod ku Kryciemu listu..." display="Krycí list rozpočtu" xr:uid="{00000000-0004-0000-0700-000000000000}"/>
    <hyperlink ref="E1:F1" location="A54:A54" tooltip="Klikni na prechod ku rekapitulácii..." display="Rekapitulácia rozpočtu" xr:uid="{00000000-0004-0000-0700-000001000000}"/>
    <hyperlink ref="H1:I1" location="B85:B85" tooltip="Klikni na prechod ku Rozpočet..." display="Rozpočet" xr:uid="{00000000-0004-0000-0700-0000020000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ZŠ Medzilaborecká 112020 korekcie / SO02 Zdravotechnika</oddHeader>
    <oddFooter>&amp;RStrana &amp;P z &amp;N    &amp;L&amp;7Spracované systémom Systematic® Kalkulus, tel.: 051 77 10 585</oddFooter>
  </headerFooter>
  <rowBreaks count="2" manualBreakCount="2">
    <brk id="40" max="16383" man="1"/>
    <brk id="7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236"/>
  <sheetViews>
    <sheetView workbookViewId="0">
      <pane ySplit="1" topLeftCell="A134" activePane="bottomLeft" state="frozen"/>
      <selection pane="bottomLeft" activeCell="H228" sqref="H228"/>
    </sheetView>
  </sheetViews>
  <sheetFormatPr defaultColWidth="0" defaultRowHeight="15" x14ac:dyDescent="0.25"/>
  <cols>
    <col min="1" max="1" width="1.7109375" style="1" customWidth="1"/>
    <col min="2" max="2" width="4.7109375" style="1" customWidth="1"/>
    <col min="3" max="3" width="12.7109375" style="1" customWidth="1"/>
    <col min="4" max="5" width="22.7109375" style="1" customWidth="1"/>
    <col min="6" max="7" width="9.7109375" style="1" customWidth="1"/>
    <col min="8" max="9" width="12.7109375" style="1" customWidth="1"/>
    <col min="10" max="10" width="10.7109375" style="1" hidden="1" customWidth="1"/>
    <col min="11" max="15" width="0" style="1" hidden="1" customWidth="1"/>
    <col min="16" max="16" width="9.7109375" style="1" customWidth="1"/>
    <col min="17" max="18" width="0" style="1" hidden="1" customWidth="1"/>
    <col min="19" max="19" width="7.7109375" style="1" customWidth="1"/>
    <col min="20" max="21" width="0" style="1" hidden="1" customWidth="1"/>
    <col min="22" max="22" width="7.7109375" style="1" customWidth="1"/>
    <col min="23" max="23" width="2.7109375" style="1" customWidth="1"/>
    <col min="24" max="26" width="0" style="1" hidden="1" customWidth="1"/>
    <col min="27" max="27" width="9.140625" style="1" hidden="1" customWidth="1"/>
  </cols>
  <sheetData>
    <row r="1" spans="1:23" ht="35.1" customHeight="1" x14ac:dyDescent="0.25">
      <c r="A1"/>
      <c r="B1" s="2" t="s">
        <v>36</v>
      </c>
      <c r="C1" s="2"/>
      <c r="D1"/>
      <c r="E1" s="2" t="s">
        <v>0</v>
      </c>
      <c r="F1" s="2"/>
      <c r="G1"/>
      <c r="H1" s="2" t="s">
        <v>108</v>
      </c>
      <c r="I1" s="2"/>
      <c r="J1"/>
      <c r="K1"/>
      <c r="L1"/>
      <c r="M1"/>
      <c r="N1"/>
      <c r="O1"/>
      <c r="P1"/>
      <c r="Q1"/>
      <c r="R1"/>
      <c r="S1"/>
      <c r="T1"/>
      <c r="U1"/>
      <c r="V1"/>
      <c r="W1">
        <v>30.126000000000001</v>
      </c>
    </row>
    <row r="2" spans="1:23" ht="35.1" customHeight="1" x14ac:dyDescent="0.25">
      <c r="A2"/>
      <c r="B2" s="2" t="s">
        <v>36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/>
    </row>
    <row r="3" spans="1:23" ht="18" customHeight="1" x14ac:dyDescent="0.25">
      <c r="A3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/>
    </row>
    <row r="4" spans="1:23" ht="18" customHeight="1" x14ac:dyDescent="0.25">
      <c r="A4"/>
      <c r="B4" t="s">
        <v>1355</v>
      </c>
      <c r="C4"/>
      <c r="D4"/>
      <c r="E4"/>
      <c r="F4" t="s">
        <v>39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8" customHeight="1" x14ac:dyDescent="0.25">
      <c r="A5"/>
      <c r="B5" t="s">
        <v>1638</v>
      </c>
      <c r="C5"/>
      <c r="D5"/>
      <c r="E5"/>
      <c r="F5" t="s">
        <v>40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8" customHeight="1" x14ac:dyDescent="0.25">
      <c r="A6"/>
      <c r="B6" t="s">
        <v>41</v>
      </c>
      <c r="C6"/>
      <c r="D6" t="s">
        <v>42</v>
      </c>
      <c r="E6"/>
      <c r="F6" t="s">
        <v>43</v>
      </c>
      <c r="G6" t="s">
        <v>44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20.100000000000001" customHeight="1" x14ac:dyDescent="0.25">
      <c r="A7"/>
      <c r="B7" s="2" t="s">
        <v>45</v>
      </c>
      <c r="C7" s="2"/>
      <c r="D7" s="2"/>
      <c r="E7" s="2"/>
      <c r="F7" s="2"/>
      <c r="G7" s="2"/>
      <c r="H7" s="2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8" customHeight="1" x14ac:dyDescent="0.25">
      <c r="A8"/>
      <c r="B8" t="s">
        <v>48</v>
      </c>
      <c r="C8"/>
      <c r="D8"/>
      <c r="E8"/>
      <c r="F8" t="s">
        <v>49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ht="20.100000000000001" customHeight="1" x14ac:dyDescent="0.25">
      <c r="A9"/>
      <c r="B9" s="2" t="s">
        <v>46</v>
      </c>
      <c r="C9" s="2"/>
      <c r="D9" s="2"/>
      <c r="E9" s="2"/>
      <c r="F9" s="2"/>
      <c r="G9" s="2"/>
      <c r="H9" s="2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18" customHeight="1" x14ac:dyDescent="0.25">
      <c r="A10"/>
      <c r="B10" t="s">
        <v>51</v>
      </c>
      <c r="C10"/>
      <c r="D10"/>
      <c r="E10"/>
      <c r="F10" t="s">
        <v>52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0.100000000000001" customHeight="1" x14ac:dyDescent="0.25">
      <c r="A11"/>
      <c r="B11" s="2" t="s">
        <v>47</v>
      </c>
      <c r="C11" s="2"/>
      <c r="D11" s="2"/>
      <c r="E11" s="2"/>
      <c r="F11" s="2"/>
      <c r="G11" s="2"/>
      <c r="H11" s="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ht="18" customHeight="1" x14ac:dyDescent="0.25">
      <c r="A12"/>
      <c r="B12" t="s">
        <v>50</v>
      </c>
      <c r="C12"/>
      <c r="D12"/>
      <c r="E12"/>
      <c r="F12" t="s">
        <v>49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ht="18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18" customHeight="1" x14ac:dyDescent="0.25">
      <c r="A14"/>
      <c r="B14" t="s">
        <v>6</v>
      </c>
      <c r="C14" t="s">
        <v>74</v>
      </c>
      <c r="D14" t="s">
        <v>75</v>
      </c>
      <c r="E14" t="s">
        <v>76</v>
      </c>
      <c r="F14" s="2" t="s">
        <v>58</v>
      </c>
      <c r="G14" s="2"/>
      <c r="H14" s="2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ht="18" customHeight="1" x14ac:dyDescent="0.25">
      <c r="A15"/>
      <c r="B15" t="s">
        <v>53</v>
      </c>
      <c r="C15">
        <f>'SO 7371'!E57</f>
        <v>0</v>
      </c>
      <c r="D15">
        <f>'SO 7371'!F57</f>
        <v>0</v>
      </c>
      <c r="E15">
        <f>'SO 7371'!G57</f>
        <v>0</v>
      </c>
      <c r="F15" s="2" t="s">
        <v>59</v>
      </c>
      <c r="G15" s="2"/>
      <c r="H15" s="2"/>
      <c r="I15"/>
      <c r="J15"/>
      <c r="K15"/>
      <c r="L15"/>
      <c r="M15"/>
      <c r="N15"/>
      <c r="O15"/>
      <c r="P15">
        <v>0</v>
      </c>
      <c r="Q15"/>
      <c r="R15"/>
      <c r="S15"/>
      <c r="T15"/>
      <c r="U15"/>
      <c r="V15"/>
      <c r="W15"/>
    </row>
    <row r="16" spans="1:23" ht="18" customHeight="1" x14ac:dyDescent="0.25">
      <c r="A16"/>
      <c r="B16" t="s">
        <v>54</v>
      </c>
      <c r="C16">
        <f>'SO 7371'!E67</f>
        <v>0</v>
      </c>
      <c r="D16">
        <f>'SO 7371'!F67</f>
        <v>0</v>
      </c>
      <c r="E16">
        <f>'SO 7371'!G67</f>
        <v>0</v>
      </c>
      <c r="F16" s="2" t="s">
        <v>60</v>
      </c>
      <c r="G16" s="2"/>
      <c r="H16" s="2"/>
      <c r="I16"/>
      <c r="J16"/>
      <c r="K16"/>
      <c r="L16"/>
      <c r="M16"/>
      <c r="N16"/>
      <c r="O16"/>
      <c r="P16">
        <f>(SUM(Z84:Z235))</f>
        <v>0</v>
      </c>
      <c r="Q16"/>
      <c r="R16"/>
      <c r="S16"/>
      <c r="T16"/>
      <c r="U16"/>
      <c r="V16"/>
      <c r="W16"/>
    </row>
    <row r="17" spans="1:26" ht="18" customHeight="1" x14ac:dyDescent="0.25">
      <c r="A17"/>
      <c r="B17" t="s">
        <v>55</v>
      </c>
      <c r="C17"/>
      <c r="D17"/>
      <c r="E17"/>
      <c r="F17" s="2" t="s">
        <v>61</v>
      </c>
      <c r="G17" s="2"/>
      <c r="H17" s="2"/>
      <c r="I17"/>
      <c r="J17"/>
      <c r="K17"/>
      <c r="L17"/>
      <c r="M17"/>
      <c r="N17"/>
      <c r="O17"/>
      <c r="P17">
        <v>0</v>
      </c>
      <c r="Q17"/>
      <c r="R17"/>
      <c r="S17"/>
      <c r="T17"/>
      <c r="U17"/>
      <c r="V17"/>
      <c r="W17"/>
    </row>
    <row r="18" spans="1:26" ht="18" customHeight="1" x14ac:dyDescent="0.25">
      <c r="A18"/>
      <c r="B18" t="s">
        <v>56</v>
      </c>
      <c r="C18"/>
      <c r="D18"/>
      <c r="E18"/>
      <c r="F18" s="2"/>
      <c r="G18" s="2"/>
      <c r="H18" s="2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6" ht="18" customHeight="1" x14ac:dyDescent="0.25">
      <c r="A19"/>
      <c r="B19" t="s">
        <v>57</v>
      </c>
      <c r="C19"/>
      <c r="D19"/>
      <c r="E19">
        <f>SUM(E15:E18)</f>
        <v>0</v>
      </c>
      <c r="F19" s="2" t="s">
        <v>57</v>
      </c>
      <c r="G19" s="2"/>
      <c r="H19" s="2"/>
      <c r="I19"/>
      <c r="J19"/>
      <c r="K19"/>
      <c r="L19"/>
      <c r="M19"/>
      <c r="N19"/>
      <c r="O19"/>
      <c r="P19">
        <f>SUM(P15:P18)</f>
        <v>0</v>
      </c>
      <c r="Q19"/>
      <c r="R19"/>
      <c r="S19"/>
      <c r="T19"/>
      <c r="U19"/>
      <c r="V19"/>
      <c r="W19"/>
    </row>
    <row r="20" spans="1:26" ht="18" customHeight="1" x14ac:dyDescent="0.25">
      <c r="A20"/>
      <c r="B20" t="s">
        <v>67</v>
      </c>
      <c r="C20"/>
      <c r="D20"/>
      <c r="E20"/>
      <c r="F20" s="2" t="s">
        <v>67</v>
      </c>
      <c r="G20" s="2"/>
      <c r="H20" s="2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6" ht="18" customHeight="1" x14ac:dyDescent="0.25">
      <c r="A21"/>
      <c r="B21" t="s">
        <v>68</v>
      </c>
      <c r="C21"/>
      <c r="D21"/>
      <c r="E21">
        <f>((E15*U22*0)+(E16*V22*0)+(E17*W22*0))/100</f>
        <v>0</v>
      </c>
      <c r="F21" s="2" t="s">
        <v>71</v>
      </c>
      <c r="G21" s="2"/>
      <c r="H21" s="2"/>
      <c r="I21"/>
      <c r="J21"/>
      <c r="K21"/>
      <c r="L21"/>
      <c r="M21"/>
      <c r="N21"/>
      <c r="O21"/>
      <c r="P21">
        <f>((E15*X22*0)+(E16*Y22*0)+(E17*Z22*0))/100</f>
        <v>0</v>
      </c>
      <c r="Q21"/>
      <c r="R21"/>
      <c r="S21"/>
      <c r="T21"/>
      <c r="U21"/>
      <c r="V21"/>
      <c r="W21"/>
    </row>
    <row r="22" spans="1:26" ht="18" customHeight="1" x14ac:dyDescent="0.25">
      <c r="A22"/>
      <c r="B22" t="s">
        <v>69</v>
      </c>
      <c r="C22"/>
      <c r="D22"/>
      <c r="E22">
        <f>((E15*U23*0)+(E16*V23*0)+(E17*W23*0))/100</f>
        <v>0</v>
      </c>
      <c r="F22" s="2" t="s">
        <v>72</v>
      </c>
      <c r="G22" s="2"/>
      <c r="H22" s="2"/>
      <c r="I22"/>
      <c r="J22"/>
      <c r="K22"/>
      <c r="L22"/>
      <c r="M22"/>
      <c r="N22"/>
      <c r="O22"/>
      <c r="P22">
        <f>((E15*X23*0)+(E16*Y23*0)+(E17*Z23*0))/100</f>
        <v>0</v>
      </c>
      <c r="Q22"/>
      <c r="R22"/>
      <c r="S22"/>
      <c r="T22"/>
      <c r="U22">
        <v>1</v>
      </c>
      <c r="V22">
        <v>1</v>
      </c>
      <c r="W22">
        <v>1</v>
      </c>
      <c r="X22" s="1">
        <v>1</v>
      </c>
      <c r="Y22" s="1">
        <v>1</v>
      </c>
      <c r="Z22" s="1">
        <v>1</v>
      </c>
    </row>
    <row r="23" spans="1:26" ht="18" customHeight="1" x14ac:dyDescent="0.25">
      <c r="A23"/>
      <c r="B23" t="s">
        <v>70</v>
      </c>
      <c r="C23"/>
      <c r="D23"/>
      <c r="E23">
        <f>((E15*U24*0)+(E16*V24*0)+(E17*W24*0))/100</f>
        <v>0</v>
      </c>
      <c r="F23" s="2" t="s">
        <v>73</v>
      </c>
      <c r="G23" s="2"/>
      <c r="H23" s="2"/>
      <c r="I23"/>
      <c r="J23"/>
      <c r="K23"/>
      <c r="L23"/>
      <c r="M23"/>
      <c r="N23"/>
      <c r="O23"/>
      <c r="P23">
        <f>((E15*X24*0)+(E16*Y24*0)+(E17*Z24*0))/100</f>
        <v>0</v>
      </c>
      <c r="Q23"/>
      <c r="R23"/>
      <c r="S23"/>
      <c r="T23"/>
      <c r="U23">
        <v>1</v>
      </c>
      <c r="V23">
        <v>1</v>
      </c>
      <c r="W23">
        <v>0</v>
      </c>
      <c r="X23" s="1">
        <v>1</v>
      </c>
      <c r="Y23" s="1">
        <v>1</v>
      </c>
      <c r="Z23" s="1">
        <v>1</v>
      </c>
    </row>
    <row r="24" spans="1:26" ht="18" customHeight="1" x14ac:dyDescent="0.25">
      <c r="A24"/>
      <c r="B24"/>
      <c r="C24"/>
      <c r="D24"/>
      <c r="E24"/>
      <c r="F24" s="2"/>
      <c r="G24" s="2"/>
      <c r="H24" s="2"/>
      <c r="I24"/>
      <c r="J24"/>
      <c r="K24"/>
      <c r="L24"/>
      <c r="M24"/>
      <c r="N24"/>
      <c r="O24"/>
      <c r="P24"/>
      <c r="Q24"/>
      <c r="R24"/>
      <c r="S24"/>
      <c r="T24"/>
      <c r="U24">
        <v>1</v>
      </c>
      <c r="V24">
        <v>1</v>
      </c>
      <c r="W24">
        <v>1</v>
      </c>
      <c r="X24" s="1">
        <v>1</v>
      </c>
      <c r="Y24" s="1">
        <v>1</v>
      </c>
      <c r="Z24" s="1">
        <v>0</v>
      </c>
    </row>
    <row r="25" spans="1:26" ht="18" customHeight="1" x14ac:dyDescent="0.25">
      <c r="A25"/>
      <c r="B25"/>
      <c r="C25"/>
      <c r="D25"/>
      <c r="E25"/>
      <c r="F25" s="2" t="s">
        <v>57</v>
      </c>
      <c r="G25" s="2"/>
      <c r="H25" s="2"/>
      <c r="I25"/>
      <c r="J25"/>
      <c r="K25"/>
      <c r="L25"/>
      <c r="M25"/>
      <c r="N25"/>
      <c r="O25"/>
      <c r="P25">
        <f>SUM(E21:E24)+SUM(P21:P24)</f>
        <v>0</v>
      </c>
      <c r="Q25"/>
      <c r="R25"/>
      <c r="S25"/>
      <c r="T25"/>
      <c r="U25"/>
      <c r="V25"/>
      <c r="W25"/>
    </row>
    <row r="26" spans="1:26" ht="18" customHeight="1" x14ac:dyDescent="0.25">
      <c r="A26"/>
      <c r="B26" t="s">
        <v>79</v>
      </c>
      <c r="C26"/>
      <c r="D26"/>
      <c r="E26"/>
      <c r="F26" s="2" t="s">
        <v>62</v>
      </c>
      <c r="G26" s="2"/>
      <c r="H26" s="2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6" ht="18" customHeight="1" x14ac:dyDescent="0.25">
      <c r="A27"/>
      <c r="B27"/>
      <c r="C27"/>
      <c r="D27"/>
      <c r="E27"/>
      <c r="F27" s="2" t="s">
        <v>63</v>
      </c>
      <c r="G27" s="2"/>
      <c r="H27" s="2"/>
      <c r="I27"/>
      <c r="J27"/>
      <c r="K27"/>
      <c r="L27"/>
      <c r="M27"/>
      <c r="N27"/>
      <c r="O27"/>
      <c r="P27">
        <f>E19+P19+E25+P25</f>
        <v>0</v>
      </c>
      <c r="Q27"/>
      <c r="R27"/>
      <c r="S27"/>
      <c r="T27"/>
      <c r="U27"/>
      <c r="V27"/>
      <c r="W27"/>
    </row>
    <row r="28" spans="1:26" ht="18" customHeight="1" x14ac:dyDescent="0.25">
      <c r="A28"/>
      <c r="B28"/>
      <c r="C28"/>
      <c r="D28"/>
      <c r="E28"/>
      <c r="F28" s="2" t="s">
        <v>64</v>
      </c>
      <c r="G28" s="2"/>
      <c r="H28">
        <f>P27-SUM('SO 7371'!K84:'SO 7371'!K235)</f>
        <v>0</v>
      </c>
      <c r="I28"/>
      <c r="J28"/>
      <c r="K28"/>
      <c r="L28"/>
      <c r="M28"/>
      <c r="N28"/>
      <c r="O28"/>
      <c r="P28">
        <f>ROUND(((ROUND(H28,2)*20)*1/100),2)</f>
        <v>0</v>
      </c>
      <c r="Q28"/>
      <c r="R28"/>
      <c r="S28"/>
      <c r="T28"/>
      <c r="U28"/>
      <c r="V28"/>
      <c r="W28"/>
    </row>
    <row r="29" spans="1:26" ht="18" customHeight="1" x14ac:dyDescent="0.25">
      <c r="A29"/>
      <c r="B29"/>
      <c r="C29"/>
      <c r="D29"/>
      <c r="E29"/>
      <c r="F29" s="2" t="s">
        <v>65</v>
      </c>
      <c r="G29" s="2"/>
      <c r="H29">
        <f>SUM('SO 7371'!K84:'SO 7371'!K235)</f>
        <v>0</v>
      </c>
      <c r="I29"/>
      <c r="J29"/>
      <c r="K29"/>
      <c r="L29"/>
      <c r="M29"/>
      <c r="N29"/>
      <c r="O29"/>
      <c r="P29">
        <f>ROUND(((ROUND(H29,2)*0)/100),2)</f>
        <v>0</v>
      </c>
      <c r="Q29"/>
      <c r="R29"/>
      <c r="S29"/>
      <c r="T29"/>
      <c r="U29"/>
      <c r="V29"/>
      <c r="W29"/>
    </row>
    <row r="30" spans="1:26" ht="18" customHeight="1" x14ac:dyDescent="0.25">
      <c r="A30"/>
      <c r="B30"/>
      <c r="C30"/>
      <c r="D30"/>
      <c r="E30"/>
      <c r="F30" s="2" t="s">
        <v>66</v>
      </c>
      <c r="G30" s="2"/>
      <c r="H30"/>
      <c r="I30"/>
      <c r="J30"/>
      <c r="K30"/>
      <c r="L30"/>
      <c r="M30"/>
      <c r="N30"/>
      <c r="O30"/>
      <c r="P30">
        <f>SUM(P27:P29)</f>
        <v>0</v>
      </c>
      <c r="Q30"/>
      <c r="R30"/>
      <c r="S30"/>
      <c r="T30"/>
      <c r="U30"/>
      <c r="V30"/>
      <c r="W30"/>
    </row>
    <row r="31" spans="1:26" ht="18" customHeight="1" x14ac:dyDescent="0.25">
      <c r="A31"/>
      <c r="B31"/>
      <c r="C31"/>
      <c r="D31"/>
      <c r="E31"/>
      <c r="F31" s="2"/>
      <c r="G31" s="2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6" ht="18" customHeight="1" x14ac:dyDescent="0.25">
      <c r="A32"/>
      <c r="B32" t="s">
        <v>77</v>
      </c>
      <c r="C32"/>
      <c r="D32"/>
      <c r="E32" t="s">
        <v>78</v>
      </c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8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8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8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8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8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8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8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35.1" customHeight="1" x14ac:dyDescent="0.25">
      <c r="A44"/>
      <c r="B44" s="2" t="s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/>
    </row>
    <row r="45" spans="1:23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20.100000000000001" customHeight="1" x14ac:dyDescent="0.25">
      <c r="A46"/>
      <c r="B46" s="2" t="s">
        <v>45</v>
      </c>
      <c r="C46" s="2"/>
      <c r="D46" s="2"/>
      <c r="E46" s="2"/>
      <c r="F46" s="2" t="s">
        <v>42</v>
      </c>
      <c r="G46" s="2"/>
      <c r="H46" s="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20.100000000000001" customHeight="1" x14ac:dyDescent="0.25">
      <c r="A47"/>
      <c r="B47" s="2" t="s">
        <v>46</v>
      </c>
      <c r="C47" s="2"/>
      <c r="D47" s="2"/>
      <c r="E47" s="2"/>
      <c r="F47" s="2" t="s">
        <v>40</v>
      </c>
      <c r="G47" s="2"/>
      <c r="H47" s="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20.100000000000001" customHeight="1" x14ac:dyDescent="0.25">
      <c r="A48"/>
      <c r="B48" s="2" t="s">
        <v>47</v>
      </c>
      <c r="C48" s="2"/>
      <c r="D48" s="2"/>
      <c r="E48" s="2"/>
      <c r="F48" s="2" t="s">
        <v>83</v>
      </c>
      <c r="G48" s="2"/>
      <c r="H48" s="2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6" ht="30" customHeight="1" x14ac:dyDescent="0.25">
      <c r="A49"/>
      <c r="B49" s="2" t="s">
        <v>1</v>
      </c>
      <c r="C49" s="2"/>
      <c r="D49" s="2"/>
      <c r="E49" s="2"/>
      <c r="F49" s="2"/>
      <c r="G49" s="2"/>
      <c r="H49" s="2"/>
      <c r="I49" s="2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6" x14ac:dyDescent="0.25">
      <c r="A50"/>
      <c r="B50" t="s">
        <v>1355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6" x14ac:dyDescent="0.25">
      <c r="A51"/>
      <c r="B51" t="s">
        <v>1638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6" x14ac:dyDescent="0.25">
      <c r="A53"/>
      <c r="B53" t="s">
        <v>84</v>
      </c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6" x14ac:dyDescent="0.25">
      <c r="A54"/>
      <c r="B54" s="2" t="s">
        <v>80</v>
      </c>
      <c r="C54" s="2"/>
      <c r="D54"/>
      <c r="E54" t="s">
        <v>74</v>
      </c>
      <c r="F54" t="s">
        <v>75</v>
      </c>
      <c r="G54" t="s">
        <v>57</v>
      </c>
      <c r="H54" t="s">
        <v>81</v>
      </c>
      <c r="I54" t="s">
        <v>82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6" x14ac:dyDescent="0.25">
      <c r="A55"/>
      <c r="B55" s="2" t="s">
        <v>85</v>
      </c>
      <c r="C55" s="2"/>
      <c r="D55" s="2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x14ac:dyDescent="0.25">
      <c r="A56"/>
      <c r="B56" s="2" t="s">
        <v>393</v>
      </c>
      <c r="C56" s="2"/>
      <c r="D56" s="2"/>
      <c r="E56">
        <f>'SO 7371'!L88</f>
        <v>0</v>
      </c>
      <c r="F56">
        <f>'SO 7371'!M88</f>
        <v>0</v>
      </c>
      <c r="G56">
        <f>'SO 7371'!I88</f>
        <v>0</v>
      </c>
      <c r="H56">
        <f>'SO 7371'!S88</f>
        <v>0</v>
      </c>
      <c r="I56">
        <f>'SO 7371'!V88</f>
        <v>0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x14ac:dyDescent="0.25">
      <c r="A57"/>
      <c r="B57" s="2" t="s">
        <v>85</v>
      </c>
      <c r="C57" s="2"/>
      <c r="D57" s="2"/>
      <c r="E57">
        <f>'SO 7371'!L90</f>
        <v>0</v>
      </c>
      <c r="F57">
        <f>'SO 7371'!M90</f>
        <v>0</v>
      </c>
      <c r="G57">
        <f>'SO 7371'!I90</f>
        <v>0</v>
      </c>
      <c r="H57">
        <f>'SO 7371'!S90</f>
        <v>0</v>
      </c>
      <c r="I57">
        <f>'SO 7371'!V90</f>
        <v>0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V58"/>
      <c r="W58"/>
    </row>
    <row r="59" spans="1:26" x14ac:dyDescent="0.25">
      <c r="A59"/>
      <c r="B59" s="2" t="s">
        <v>93</v>
      </c>
      <c r="C59" s="2"/>
      <c r="D59" s="2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x14ac:dyDescent="0.25">
      <c r="A60"/>
      <c r="B60" s="2" t="s">
        <v>96</v>
      </c>
      <c r="C60" s="2"/>
      <c r="D60" s="2"/>
      <c r="E60">
        <f>'SO 7371'!L107</f>
        <v>0</v>
      </c>
      <c r="F60">
        <f>'SO 7371'!M107</f>
        <v>0</v>
      </c>
      <c r="G60">
        <f>'SO 7371'!I107</f>
        <v>0</v>
      </c>
      <c r="H60">
        <f>'SO 7371'!S107</f>
        <v>0.01</v>
      </c>
      <c r="I60">
        <f>'SO 7371'!V107</f>
        <v>0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x14ac:dyDescent="0.25">
      <c r="A61"/>
      <c r="B61" s="2" t="s">
        <v>395</v>
      </c>
      <c r="C61" s="2"/>
      <c r="D61" s="2"/>
      <c r="E61">
        <f>'SO 7371'!L123</f>
        <v>0</v>
      </c>
      <c r="F61">
        <f>'SO 7371'!M123</f>
        <v>0</v>
      </c>
      <c r="G61">
        <f>'SO 7371'!I123</f>
        <v>0</v>
      </c>
      <c r="H61">
        <f>'SO 7371'!S123</f>
        <v>0.63</v>
      </c>
      <c r="I61">
        <f>'SO 7371'!V123</f>
        <v>0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x14ac:dyDescent="0.25">
      <c r="A62"/>
      <c r="B62" s="2" t="s">
        <v>396</v>
      </c>
      <c r="C62" s="2"/>
      <c r="D62" s="2"/>
      <c r="E62">
        <f>'SO 7371'!L151</f>
        <v>0</v>
      </c>
      <c r="F62">
        <f>'SO 7371'!M151</f>
        <v>0</v>
      </c>
      <c r="G62">
        <f>'SO 7371'!I151</f>
        <v>0</v>
      </c>
      <c r="H62">
        <f>'SO 7371'!S151</f>
        <v>0.04</v>
      </c>
      <c r="I62">
        <f>'SO 7371'!V151</f>
        <v>0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x14ac:dyDescent="0.25">
      <c r="A63"/>
      <c r="B63" s="2" t="s">
        <v>397</v>
      </c>
      <c r="C63" s="2"/>
      <c r="D63" s="2"/>
      <c r="E63">
        <f>'SO 7371'!L164</f>
        <v>0</v>
      </c>
      <c r="F63">
        <f>'SO 7371'!M164</f>
        <v>0</v>
      </c>
      <c r="G63">
        <f>'SO 7371'!I164</f>
        <v>0</v>
      </c>
      <c r="H63">
        <f>'SO 7371'!S164</f>
        <v>0</v>
      </c>
      <c r="I63">
        <f>'SO 7371'!V164</f>
        <v>0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x14ac:dyDescent="0.25">
      <c r="A64"/>
      <c r="B64" s="2" t="s">
        <v>398</v>
      </c>
      <c r="C64" s="2"/>
      <c r="D64" s="2"/>
      <c r="E64">
        <f>'SO 7371'!L200</f>
        <v>0</v>
      </c>
      <c r="F64">
        <f>'SO 7371'!M200</f>
        <v>0</v>
      </c>
      <c r="G64">
        <f>'SO 7371'!I200</f>
        <v>0</v>
      </c>
      <c r="H64">
        <f>'SO 7371'!S200</f>
        <v>0.01</v>
      </c>
      <c r="I64">
        <f>'SO 7371'!V200</f>
        <v>0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/>
      <c r="B65" s="2" t="s">
        <v>399</v>
      </c>
      <c r="C65" s="2"/>
      <c r="D65" s="2"/>
      <c r="E65">
        <f>'SO 7371'!L221</f>
        <v>0</v>
      </c>
      <c r="F65">
        <f>'SO 7371'!M221</f>
        <v>0</v>
      </c>
      <c r="G65">
        <f>'SO 7371'!I221</f>
        <v>0</v>
      </c>
      <c r="H65">
        <f>'SO 7371'!S221</f>
        <v>0</v>
      </c>
      <c r="I65">
        <f>'SO 7371'!V221</f>
        <v>0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 s="2" t="s">
        <v>100</v>
      </c>
      <c r="C66" s="2"/>
      <c r="D66" s="2"/>
      <c r="E66">
        <f>'SO 7371'!L233</f>
        <v>0</v>
      </c>
      <c r="F66">
        <f>'SO 7371'!M233</f>
        <v>0</v>
      </c>
      <c r="G66">
        <f>'SO 7371'!I233</f>
        <v>0</v>
      </c>
      <c r="H66">
        <f>'SO 7371'!S233</f>
        <v>0</v>
      </c>
      <c r="I66">
        <f>'SO 7371'!V233</f>
        <v>0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/>
      <c r="B67" s="2" t="s">
        <v>93</v>
      </c>
      <c r="C67" s="2"/>
      <c r="D67" s="2"/>
      <c r="E67">
        <f>'SO 7371'!L235</f>
        <v>0</v>
      </c>
      <c r="F67">
        <f>'SO 7371'!M235</f>
        <v>0</v>
      </c>
      <c r="G67">
        <f>'SO 7371'!I235</f>
        <v>0</v>
      </c>
      <c r="H67">
        <f>'SO 7371'!S235</f>
        <v>0.69</v>
      </c>
      <c r="I67">
        <f>'SO 7371'!V235</f>
        <v>0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V68"/>
      <c r="W68"/>
    </row>
    <row r="69" spans="1:26" x14ac:dyDescent="0.25">
      <c r="A69"/>
      <c r="B69" s="2" t="s">
        <v>107</v>
      </c>
      <c r="C69" s="2"/>
      <c r="D69" s="2"/>
      <c r="E69">
        <f>'SO 7371'!L236</f>
        <v>0</v>
      </c>
      <c r="F69">
        <f>'SO 7371'!M236</f>
        <v>0</v>
      </c>
      <c r="G69">
        <f>'SO 7371'!I236</f>
        <v>0</v>
      </c>
      <c r="H69">
        <f>'SO 7371'!S236</f>
        <v>0.69</v>
      </c>
      <c r="I69">
        <f>'SO 7371'!V236</f>
        <v>0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6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6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6" ht="35.1" customHeight="1" x14ac:dyDescent="0.25">
      <c r="A73"/>
      <c r="B73" s="2" t="s">
        <v>108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/>
    </row>
    <row r="74" spans="1:26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6" ht="20.100000000000001" customHeight="1" x14ac:dyDescent="0.25">
      <c r="A75"/>
      <c r="B75" s="2" t="s">
        <v>45</v>
      </c>
      <c r="C75" s="2"/>
      <c r="D75" s="2"/>
      <c r="E75" s="2"/>
      <c r="F75"/>
      <c r="G75"/>
      <c r="H75" t="s">
        <v>42</v>
      </c>
      <c r="I75" s="2"/>
      <c r="J75" s="2"/>
      <c r="K75" s="2"/>
      <c r="L75" s="2"/>
      <c r="M75" s="2"/>
      <c r="N75" s="2"/>
      <c r="O75" s="2"/>
      <c r="P75" s="2"/>
      <c r="Q75"/>
      <c r="R75"/>
      <c r="S75"/>
      <c r="T75"/>
      <c r="U75"/>
      <c r="V75"/>
      <c r="W75"/>
    </row>
    <row r="76" spans="1:26" ht="20.100000000000001" customHeight="1" x14ac:dyDescent="0.25">
      <c r="A76"/>
      <c r="B76" s="2" t="s">
        <v>46</v>
      </c>
      <c r="C76" s="2"/>
      <c r="D76" s="2"/>
      <c r="E76" s="2"/>
      <c r="F76"/>
      <c r="G76"/>
      <c r="H76" t="s">
        <v>119</v>
      </c>
      <c r="I76" t="s">
        <v>120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6" ht="20.100000000000001" customHeight="1" x14ac:dyDescent="0.25">
      <c r="A77"/>
      <c r="B77" s="2" t="s">
        <v>47</v>
      </c>
      <c r="C77" s="2"/>
      <c r="D77" s="2"/>
      <c r="E77" s="2"/>
      <c r="F77"/>
      <c r="G77"/>
      <c r="H77" t="s">
        <v>121</v>
      </c>
      <c r="I77" t="s">
        <v>44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6" ht="20.100000000000001" customHeight="1" x14ac:dyDescent="0.25">
      <c r="A78"/>
      <c r="B78" t="s">
        <v>122</v>
      </c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6" ht="20.100000000000001" customHeight="1" x14ac:dyDescent="0.25">
      <c r="A79"/>
      <c r="B79" t="s">
        <v>1355</v>
      </c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6" ht="20.100000000000001" customHeight="1" x14ac:dyDescent="0.25">
      <c r="A80"/>
      <c r="B80" t="s">
        <v>1638</v>
      </c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6" ht="20.100000000000001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6" ht="20.100000000000001" customHeight="1" x14ac:dyDescent="0.25">
      <c r="A82"/>
      <c r="B82" t="s">
        <v>84</v>
      </c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6" x14ac:dyDescent="0.25">
      <c r="A83"/>
      <c r="B83" t="s">
        <v>109</v>
      </c>
      <c r="C83" t="s">
        <v>110</v>
      </c>
      <c r="D83" t="s">
        <v>111</v>
      </c>
      <c r="E83"/>
      <c r="F83" t="s">
        <v>112</v>
      </c>
      <c r="G83" t="s">
        <v>113</v>
      </c>
      <c r="H83" t="s">
        <v>114</v>
      </c>
      <c r="I83" t="s">
        <v>115</v>
      </c>
      <c r="J83"/>
      <c r="K83"/>
      <c r="L83"/>
      <c r="M83"/>
      <c r="N83"/>
      <c r="O83"/>
      <c r="P83" t="s">
        <v>116</v>
      </c>
      <c r="Q83"/>
      <c r="R83"/>
      <c r="S83" t="s">
        <v>117</v>
      </c>
      <c r="T83"/>
      <c r="U83"/>
      <c r="V83" t="s">
        <v>118</v>
      </c>
      <c r="W83"/>
    </row>
    <row r="84" spans="1:26" x14ac:dyDescent="0.25">
      <c r="A84"/>
      <c r="B84"/>
      <c r="C84"/>
      <c r="D84" s="2" t="s">
        <v>85</v>
      </c>
      <c r="E84" s="2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26" x14ac:dyDescent="0.25">
      <c r="A85"/>
      <c r="B85"/>
      <c r="C85" t="s">
        <v>403</v>
      </c>
      <c r="D85" s="2" t="s">
        <v>393</v>
      </c>
      <c r="E85" s="2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26" ht="24.95" customHeight="1" x14ac:dyDescent="0.25">
      <c r="A86"/>
      <c r="B86"/>
      <c r="C86" t="s">
        <v>404</v>
      </c>
      <c r="D86" s="2" t="s">
        <v>1639</v>
      </c>
      <c r="E86" s="2"/>
      <c r="F86" t="s">
        <v>406</v>
      </c>
      <c r="G86">
        <v>72</v>
      </c>
      <c r="H86">
        <v>0</v>
      </c>
      <c r="I86">
        <f>ROUND(G86*(H86),2)</f>
        <v>0</v>
      </c>
      <c r="J86">
        <f>ROUND(G86*(N86),2)</f>
        <v>0</v>
      </c>
      <c r="K86">
        <f>ROUND(G86*(O86),2)</f>
        <v>0</v>
      </c>
      <c r="L86">
        <f>ROUND(G86*(H86),2)</f>
        <v>0</v>
      </c>
      <c r="M86"/>
      <c r="N86">
        <v>0</v>
      </c>
      <c r="O86"/>
      <c r="P86"/>
      <c r="Q86"/>
      <c r="R86"/>
      <c r="S86">
        <f>ROUND(G86*(P86),3)</f>
        <v>0</v>
      </c>
      <c r="T86"/>
      <c r="U86"/>
      <c r="V86"/>
      <c r="W86"/>
      <c r="Z86" s="1">
        <f>0.058844*POWER(I86,0.952797)</f>
        <v>0</v>
      </c>
    </row>
    <row r="87" spans="1:26" ht="24.95" customHeight="1" x14ac:dyDescent="0.25">
      <c r="A87"/>
      <c r="B87"/>
      <c r="C87" t="s">
        <v>411</v>
      </c>
      <c r="D87" s="2" t="s">
        <v>1640</v>
      </c>
      <c r="E87" s="2"/>
      <c r="F87" t="s">
        <v>178</v>
      </c>
      <c r="G87">
        <v>1</v>
      </c>
      <c r="H87">
        <v>0</v>
      </c>
      <c r="I87">
        <f>ROUND(G87*(H87),2)</f>
        <v>0</v>
      </c>
      <c r="J87">
        <f>ROUND(G87*(N87),2)</f>
        <v>0</v>
      </c>
      <c r="K87">
        <f>ROUND(G87*(O87),2)</f>
        <v>0</v>
      </c>
      <c r="L87">
        <f>ROUND(G87*(H87),2)</f>
        <v>0</v>
      </c>
      <c r="M87"/>
      <c r="N87">
        <v>0</v>
      </c>
      <c r="O87"/>
      <c r="P87"/>
      <c r="Q87"/>
      <c r="R87"/>
      <c r="S87">
        <f>ROUND(G87*(P87),3)</f>
        <v>0</v>
      </c>
      <c r="T87"/>
      <c r="U87"/>
      <c r="V87"/>
      <c r="W87"/>
      <c r="Z87" s="1">
        <f>0.058844*POWER(I87,0.952797)</f>
        <v>0</v>
      </c>
    </row>
    <row r="88" spans="1:26" x14ac:dyDescent="0.25">
      <c r="A88"/>
      <c r="B88"/>
      <c r="C88" t="s">
        <v>8</v>
      </c>
      <c r="D88" s="2" t="s">
        <v>393</v>
      </c>
      <c r="E88" s="2"/>
      <c r="F88"/>
      <c r="G88"/>
      <c r="H88"/>
      <c r="I88">
        <f>ROUND((SUM(I85:I87))/1,2)</f>
        <v>0</v>
      </c>
      <c r="J88"/>
      <c r="K88"/>
      <c r="L88">
        <f>ROUND((SUM(L85:L87))/1,2)</f>
        <v>0</v>
      </c>
      <c r="M88">
        <f>ROUND((SUM(M85:M87))/1,2)</f>
        <v>0</v>
      </c>
      <c r="N88"/>
      <c r="O88"/>
      <c r="P88"/>
      <c r="Q88"/>
      <c r="R88"/>
      <c r="S88">
        <f>ROUND((SUM(S85:S87))/1,2)</f>
        <v>0</v>
      </c>
      <c r="T88"/>
      <c r="U88"/>
      <c r="V88">
        <f>ROUND((SUM(V85:V87))/1,2)</f>
        <v>0</v>
      </c>
      <c r="W88"/>
      <c r="X88"/>
      <c r="Y88"/>
      <c r="Z88"/>
    </row>
    <row r="89" spans="1:26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spans="1:26" x14ac:dyDescent="0.25">
      <c r="A90"/>
      <c r="B90"/>
      <c r="C90"/>
      <c r="D90" s="2" t="s">
        <v>85</v>
      </c>
      <c r="E90" s="2"/>
      <c r="F90"/>
      <c r="G90"/>
      <c r="H90"/>
      <c r="I90">
        <f>ROUND((SUM(I84:I89))/2,2)</f>
        <v>0</v>
      </c>
      <c r="J90"/>
      <c r="K90"/>
      <c r="L90">
        <f>ROUND((SUM(L84:L89))/2,2)</f>
        <v>0</v>
      </c>
      <c r="M90">
        <f>ROUND((SUM(M84:M89))/2,2)</f>
        <v>0</v>
      </c>
      <c r="N90"/>
      <c r="O90"/>
      <c r="P90"/>
      <c r="Q90"/>
      <c r="R90"/>
      <c r="S90">
        <f>ROUND((SUM(S84:S89))/2,2)</f>
        <v>0</v>
      </c>
      <c r="T90"/>
      <c r="U90"/>
      <c r="V90">
        <f>ROUND((SUM(V84:V89))/2,2)</f>
        <v>0</v>
      </c>
      <c r="W90"/>
    </row>
    <row r="91" spans="1:26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spans="1:26" x14ac:dyDescent="0.25">
      <c r="A92"/>
      <c r="B92"/>
      <c r="C92"/>
      <c r="D92" s="2" t="s">
        <v>93</v>
      </c>
      <c r="E92" s="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:26" x14ac:dyDescent="0.25">
      <c r="A93"/>
      <c r="B93"/>
      <c r="C93">
        <v>713</v>
      </c>
      <c r="D93" s="2" t="s">
        <v>96</v>
      </c>
      <c r="E93" s="2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26" ht="24.95" customHeight="1" x14ac:dyDescent="0.25">
      <c r="A94"/>
      <c r="B94"/>
      <c r="C94" t="s">
        <v>459</v>
      </c>
      <c r="D94" s="2" t="s">
        <v>460</v>
      </c>
      <c r="E94" s="2"/>
      <c r="F94" t="s">
        <v>215</v>
      </c>
      <c r="G94">
        <v>506</v>
      </c>
      <c r="H94">
        <v>0</v>
      </c>
      <c r="I94">
        <f t="shared" ref="I94:I106" si="0">ROUND(G94*(H94),2)</f>
        <v>0</v>
      </c>
      <c r="J94">
        <f t="shared" ref="J94:J106" si="1">ROUND(G94*(N94),2)</f>
        <v>0</v>
      </c>
      <c r="K94">
        <f t="shared" ref="K94:K106" si="2">ROUND(G94*(O94),2)</f>
        <v>0</v>
      </c>
      <c r="L94">
        <f t="shared" ref="L94:L106" si="3">ROUND(G94*(H94),2)</f>
        <v>0</v>
      </c>
      <c r="M94"/>
      <c r="N94">
        <v>0</v>
      </c>
      <c r="O94"/>
      <c r="P94">
        <v>2.0000000000000002E-5</v>
      </c>
      <c r="Q94"/>
      <c r="R94">
        <v>2.0000000000000002E-5</v>
      </c>
      <c r="S94">
        <f t="shared" ref="S94:S106" si="4">ROUND(G94*(P94),3)</f>
        <v>0.01</v>
      </c>
      <c r="T94"/>
      <c r="U94"/>
      <c r="V94"/>
      <c r="W94"/>
      <c r="Z94" s="1">
        <f t="shared" ref="Z94:Z106" si="5">0.058844*POWER(I94,0.952797)</f>
        <v>0</v>
      </c>
    </row>
    <row r="95" spans="1:26" ht="24.95" customHeight="1" x14ac:dyDescent="0.25">
      <c r="A95"/>
      <c r="B95"/>
      <c r="C95" t="s">
        <v>1641</v>
      </c>
      <c r="D95" s="2" t="s">
        <v>1642</v>
      </c>
      <c r="E95" s="2"/>
      <c r="F95" t="s">
        <v>215</v>
      </c>
      <c r="G95">
        <v>148</v>
      </c>
      <c r="H95">
        <v>0</v>
      </c>
      <c r="I95">
        <f t="shared" si="0"/>
        <v>0</v>
      </c>
      <c r="J95">
        <f t="shared" si="1"/>
        <v>0</v>
      </c>
      <c r="K95">
        <f t="shared" si="2"/>
        <v>0</v>
      </c>
      <c r="L95">
        <f t="shared" si="3"/>
        <v>0</v>
      </c>
      <c r="M95">
        <f t="shared" ref="M95:M101" si="6">ROUND(G95*(H95),2)</f>
        <v>0</v>
      </c>
      <c r="N95">
        <v>0</v>
      </c>
      <c r="O95"/>
      <c r="P95"/>
      <c r="Q95"/>
      <c r="R95"/>
      <c r="S95">
        <f t="shared" si="4"/>
        <v>0</v>
      </c>
      <c r="T95"/>
      <c r="U95"/>
      <c r="V95"/>
      <c r="W95"/>
      <c r="Z95" s="1">
        <f t="shared" si="5"/>
        <v>0</v>
      </c>
    </row>
    <row r="96" spans="1:26" ht="24.95" customHeight="1" x14ac:dyDescent="0.25">
      <c r="A96"/>
      <c r="B96"/>
      <c r="C96" t="s">
        <v>1643</v>
      </c>
      <c r="D96" s="2" t="s">
        <v>1644</v>
      </c>
      <c r="E96" s="2"/>
      <c r="F96" t="s">
        <v>215</v>
      </c>
      <c r="G96">
        <v>110</v>
      </c>
      <c r="H96">
        <v>0</v>
      </c>
      <c r="I96">
        <f t="shared" si="0"/>
        <v>0</v>
      </c>
      <c r="J96">
        <f t="shared" si="1"/>
        <v>0</v>
      </c>
      <c r="K96">
        <f t="shared" si="2"/>
        <v>0</v>
      </c>
      <c r="L96">
        <f t="shared" si="3"/>
        <v>0</v>
      </c>
      <c r="M96">
        <f t="shared" si="6"/>
        <v>0</v>
      </c>
      <c r="N96">
        <v>0</v>
      </c>
      <c r="O96"/>
      <c r="P96"/>
      <c r="Q96"/>
      <c r="R96"/>
      <c r="S96">
        <f t="shared" si="4"/>
        <v>0</v>
      </c>
      <c r="T96"/>
      <c r="U96"/>
      <c r="V96"/>
      <c r="W96"/>
      <c r="Z96" s="1">
        <f t="shared" si="5"/>
        <v>0</v>
      </c>
    </row>
    <row r="97" spans="1:26" ht="24.95" customHeight="1" x14ac:dyDescent="0.25">
      <c r="A97"/>
      <c r="B97"/>
      <c r="C97" t="s">
        <v>1645</v>
      </c>
      <c r="D97" s="2" t="s">
        <v>1646</v>
      </c>
      <c r="E97" s="2"/>
      <c r="F97" t="s">
        <v>215</v>
      </c>
      <c r="G97">
        <v>140</v>
      </c>
      <c r="H97">
        <v>0</v>
      </c>
      <c r="I97">
        <f t="shared" si="0"/>
        <v>0</v>
      </c>
      <c r="J97">
        <f t="shared" si="1"/>
        <v>0</v>
      </c>
      <c r="K97">
        <f t="shared" si="2"/>
        <v>0</v>
      </c>
      <c r="L97">
        <f t="shared" si="3"/>
        <v>0</v>
      </c>
      <c r="M97">
        <f t="shared" si="6"/>
        <v>0</v>
      </c>
      <c r="N97">
        <v>0</v>
      </c>
      <c r="O97"/>
      <c r="P97"/>
      <c r="Q97"/>
      <c r="R97"/>
      <c r="S97">
        <f t="shared" si="4"/>
        <v>0</v>
      </c>
      <c r="T97"/>
      <c r="U97"/>
      <c r="V97"/>
      <c r="W97"/>
      <c r="Z97" s="1">
        <f t="shared" si="5"/>
        <v>0</v>
      </c>
    </row>
    <row r="98" spans="1:26" ht="24.95" customHeight="1" x14ac:dyDescent="0.25">
      <c r="A98"/>
      <c r="B98"/>
      <c r="C98" t="s">
        <v>1647</v>
      </c>
      <c r="D98" s="2" t="s">
        <v>1648</v>
      </c>
      <c r="E98" s="2"/>
      <c r="F98" t="s">
        <v>215</v>
      </c>
      <c r="G98">
        <v>108</v>
      </c>
      <c r="H98">
        <v>0</v>
      </c>
      <c r="I98">
        <f t="shared" si="0"/>
        <v>0</v>
      </c>
      <c r="J98">
        <f t="shared" si="1"/>
        <v>0</v>
      </c>
      <c r="K98">
        <f t="shared" si="2"/>
        <v>0</v>
      </c>
      <c r="L98">
        <f t="shared" si="3"/>
        <v>0</v>
      </c>
      <c r="M98">
        <f t="shared" si="6"/>
        <v>0</v>
      </c>
      <c r="N98">
        <v>0</v>
      </c>
      <c r="O98"/>
      <c r="P98"/>
      <c r="Q98"/>
      <c r="R98"/>
      <c r="S98">
        <f t="shared" si="4"/>
        <v>0</v>
      </c>
      <c r="T98"/>
      <c r="U98"/>
      <c r="V98"/>
      <c r="W98"/>
      <c r="Z98" s="1">
        <f t="shared" si="5"/>
        <v>0</v>
      </c>
    </row>
    <row r="99" spans="1:26" ht="24.95" customHeight="1" x14ac:dyDescent="0.25">
      <c r="A99"/>
      <c r="B99"/>
      <c r="C99" t="s">
        <v>1649</v>
      </c>
      <c r="D99" s="2" t="s">
        <v>1650</v>
      </c>
      <c r="E99" s="2"/>
      <c r="F99" t="s">
        <v>218</v>
      </c>
      <c r="G99">
        <v>2</v>
      </c>
      <c r="H99">
        <v>0</v>
      </c>
      <c r="I99">
        <f t="shared" si="0"/>
        <v>0</v>
      </c>
      <c r="J99">
        <f t="shared" si="1"/>
        <v>0</v>
      </c>
      <c r="K99">
        <f t="shared" si="2"/>
        <v>0</v>
      </c>
      <c r="L99">
        <f t="shared" si="3"/>
        <v>0</v>
      </c>
      <c r="M99">
        <f t="shared" si="6"/>
        <v>0</v>
      </c>
      <c r="N99">
        <v>0</v>
      </c>
      <c r="O99"/>
      <c r="P99"/>
      <c r="Q99"/>
      <c r="R99"/>
      <c r="S99">
        <f t="shared" si="4"/>
        <v>0</v>
      </c>
      <c r="T99"/>
      <c r="U99"/>
      <c r="V99"/>
      <c r="W99"/>
      <c r="Z99" s="1">
        <f t="shared" si="5"/>
        <v>0</v>
      </c>
    </row>
    <row r="100" spans="1:26" ht="24.95" customHeight="1" x14ac:dyDescent="0.25">
      <c r="A100"/>
      <c r="B100"/>
      <c r="C100" t="s">
        <v>1651</v>
      </c>
      <c r="D100" s="2" t="s">
        <v>1652</v>
      </c>
      <c r="E100" s="2"/>
      <c r="F100" t="s">
        <v>218</v>
      </c>
      <c r="G100">
        <v>10</v>
      </c>
      <c r="H100">
        <v>0</v>
      </c>
      <c r="I100">
        <f t="shared" si="0"/>
        <v>0</v>
      </c>
      <c r="J100">
        <f t="shared" si="1"/>
        <v>0</v>
      </c>
      <c r="K100">
        <f t="shared" si="2"/>
        <v>0</v>
      </c>
      <c r="L100">
        <f t="shared" si="3"/>
        <v>0</v>
      </c>
      <c r="M100">
        <f t="shared" si="6"/>
        <v>0</v>
      </c>
      <c r="N100">
        <v>0</v>
      </c>
      <c r="O100"/>
      <c r="P100"/>
      <c r="Q100"/>
      <c r="R100"/>
      <c r="S100">
        <f t="shared" si="4"/>
        <v>0</v>
      </c>
      <c r="T100"/>
      <c r="U100"/>
      <c r="V100"/>
      <c r="W100"/>
      <c r="Z100" s="1">
        <f t="shared" si="5"/>
        <v>0</v>
      </c>
    </row>
    <row r="101" spans="1:26" ht="24.95" customHeight="1" x14ac:dyDescent="0.25">
      <c r="A101"/>
      <c r="B101"/>
      <c r="C101" t="s">
        <v>1653</v>
      </c>
      <c r="D101" s="2" t="s">
        <v>1654</v>
      </c>
      <c r="E101" s="2"/>
      <c r="F101" t="s">
        <v>1655</v>
      </c>
      <c r="G101">
        <v>26.4</v>
      </c>
      <c r="H101">
        <v>0</v>
      </c>
      <c r="I101">
        <f t="shared" si="0"/>
        <v>0</v>
      </c>
      <c r="J101">
        <f t="shared" si="1"/>
        <v>0</v>
      </c>
      <c r="K101">
        <f t="shared" si="2"/>
        <v>0</v>
      </c>
      <c r="L101">
        <f t="shared" si="3"/>
        <v>0</v>
      </c>
      <c r="M101">
        <f t="shared" si="6"/>
        <v>0</v>
      </c>
      <c r="N101">
        <v>0</v>
      </c>
      <c r="O101"/>
      <c r="P101"/>
      <c r="Q101"/>
      <c r="R101"/>
      <c r="S101">
        <f t="shared" si="4"/>
        <v>0</v>
      </c>
      <c r="T101"/>
      <c r="U101"/>
      <c r="V101"/>
      <c r="W101"/>
      <c r="Z101" s="1">
        <f t="shared" si="5"/>
        <v>0</v>
      </c>
    </row>
    <row r="102" spans="1:26" ht="35.1" customHeight="1" x14ac:dyDescent="0.25">
      <c r="A102"/>
      <c r="B102"/>
      <c r="C102" t="s">
        <v>463</v>
      </c>
      <c r="D102" s="2" t="s">
        <v>464</v>
      </c>
      <c r="E102" s="2"/>
      <c r="F102" t="s">
        <v>215</v>
      </c>
      <c r="G102">
        <v>62</v>
      </c>
      <c r="H102">
        <v>0</v>
      </c>
      <c r="I102">
        <f t="shared" si="0"/>
        <v>0</v>
      </c>
      <c r="J102">
        <f t="shared" si="1"/>
        <v>0</v>
      </c>
      <c r="K102">
        <f t="shared" si="2"/>
        <v>0</v>
      </c>
      <c r="L102">
        <f t="shared" si="3"/>
        <v>0</v>
      </c>
      <c r="M102"/>
      <c r="N102">
        <v>0</v>
      </c>
      <c r="O102"/>
      <c r="P102"/>
      <c r="Q102"/>
      <c r="R102"/>
      <c r="S102">
        <f t="shared" si="4"/>
        <v>0</v>
      </c>
      <c r="T102"/>
      <c r="U102"/>
      <c r="V102"/>
      <c r="W102"/>
      <c r="Z102" s="1">
        <f t="shared" si="5"/>
        <v>0</v>
      </c>
    </row>
    <row r="103" spans="1:26" ht="24.95" customHeight="1" x14ac:dyDescent="0.25">
      <c r="A103"/>
      <c r="B103"/>
      <c r="C103" t="s">
        <v>1656</v>
      </c>
      <c r="D103" s="2" t="s">
        <v>1657</v>
      </c>
      <c r="E103" s="2"/>
      <c r="F103" t="s">
        <v>215</v>
      </c>
      <c r="G103">
        <v>22</v>
      </c>
      <c r="H103">
        <v>0</v>
      </c>
      <c r="I103">
        <f t="shared" si="0"/>
        <v>0</v>
      </c>
      <c r="J103">
        <f t="shared" si="1"/>
        <v>0</v>
      </c>
      <c r="K103">
        <f t="shared" si="2"/>
        <v>0</v>
      </c>
      <c r="L103">
        <f t="shared" si="3"/>
        <v>0</v>
      </c>
      <c r="M103"/>
      <c r="N103">
        <v>0</v>
      </c>
      <c r="O103"/>
      <c r="P103"/>
      <c r="Q103"/>
      <c r="R103"/>
      <c r="S103">
        <f t="shared" si="4"/>
        <v>0</v>
      </c>
      <c r="T103"/>
      <c r="U103"/>
      <c r="V103"/>
      <c r="W103"/>
      <c r="Z103" s="1">
        <f t="shared" si="5"/>
        <v>0</v>
      </c>
    </row>
    <row r="104" spans="1:26" ht="24.95" customHeight="1" x14ac:dyDescent="0.25">
      <c r="A104"/>
      <c r="B104"/>
      <c r="C104" t="s">
        <v>1658</v>
      </c>
      <c r="D104" s="2" t="s">
        <v>1659</v>
      </c>
      <c r="E104" s="2"/>
      <c r="F104" t="s">
        <v>215</v>
      </c>
      <c r="G104">
        <v>20</v>
      </c>
      <c r="H104">
        <v>0</v>
      </c>
      <c r="I104">
        <f t="shared" si="0"/>
        <v>0</v>
      </c>
      <c r="J104">
        <f t="shared" si="1"/>
        <v>0</v>
      </c>
      <c r="K104">
        <f t="shared" si="2"/>
        <v>0</v>
      </c>
      <c r="L104">
        <f t="shared" si="3"/>
        <v>0</v>
      </c>
      <c r="M104"/>
      <c r="N104">
        <v>0</v>
      </c>
      <c r="O104"/>
      <c r="P104"/>
      <c r="Q104"/>
      <c r="R104"/>
      <c r="S104">
        <f t="shared" si="4"/>
        <v>0</v>
      </c>
      <c r="T104"/>
      <c r="U104"/>
      <c r="V104"/>
      <c r="W104"/>
      <c r="Z104" s="1">
        <f t="shared" si="5"/>
        <v>0</v>
      </c>
    </row>
    <row r="105" spans="1:26" ht="24.95" customHeight="1" x14ac:dyDescent="0.25">
      <c r="A105"/>
      <c r="B105"/>
      <c r="C105" t="s">
        <v>1660</v>
      </c>
      <c r="D105" s="2" t="s">
        <v>1661</v>
      </c>
      <c r="E105" s="2"/>
      <c r="F105" t="s">
        <v>215</v>
      </c>
      <c r="G105">
        <v>24</v>
      </c>
      <c r="H105">
        <v>0</v>
      </c>
      <c r="I105">
        <f t="shared" si="0"/>
        <v>0</v>
      </c>
      <c r="J105">
        <f t="shared" si="1"/>
        <v>0</v>
      </c>
      <c r="K105">
        <f t="shared" si="2"/>
        <v>0</v>
      </c>
      <c r="L105">
        <f t="shared" si="3"/>
        <v>0</v>
      </c>
      <c r="M105"/>
      <c r="N105">
        <v>0</v>
      </c>
      <c r="O105"/>
      <c r="P105"/>
      <c r="Q105"/>
      <c r="R105"/>
      <c r="S105">
        <f t="shared" si="4"/>
        <v>0</v>
      </c>
      <c r="T105"/>
      <c r="U105"/>
      <c r="V105"/>
      <c r="W105"/>
      <c r="Z105" s="1">
        <f t="shared" si="5"/>
        <v>0</v>
      </c>
    </row>
    <row r="106" spans="1:26" ht="24.95" customHeight="1" x14ac:dyDescent="0.25">
      <c r="A106"/>
      <c r="B106"/>
      <c r="C106" t="s">
        <v>307</v>
      </c>
      <c r="D106" s="2" t="s">
        <v>1439</v>
      </c>
      <c r="E106" s="2"/>
      <c r="F106" t="s">
        <v>255</v>
      </c>
      <c r="G106">
        <v>2.865390636920929</v>
      </c>
      <c r="H106">
        <v>0</v>
      </c>
      <c r="I106">
        <f t="shared" si="0"/>
        <v>0</v>
      </c>
      <c r="J106">
        <f t="shared" si="1"/>
        <v>0</v>
      </c>
      <c r="K106">
        <f t="shared" si="2"/>
        <v>0</v>
      </c>
      <c r="L106">
        <f t="shared" si="3"/>
        <v>0</v>
      </c>
      <c r="M106"/>
      <c r="N106">
        <v>0</v>
      </c>
      <c r="O106"/>
      <c r="P106"/>
      <c r="Q106"/>
      <c r="R106"/>
      <c r="S106">
        <f t="shared" si="4"/>
        <v>0</v>
      </c>
      <c r="T106"/>
      <c r="U106"/>
      <c r="V106"/>
      <c r="W106"/>
      <c r="Z106" s="1">
        <f t="shared" si="5"/>
        <v>0</v>
      </c>
    </row>
    <row r="107" spans="1:26" x14ac:dyDescent="0.25">
      <c r="A107"/>
      <c r="B107"/>
      <c r="C107">
        <v>713</v>
      </c>
      <c r="D107" s="2" t="s">
        <v>96</v>
      </c>
      <c r="E107" s="2"/>
      <c r="F107"/>
      <c r="G107"/>
      <c r="H107"/>
      <c r="I107">
        <f>ROUND((SUM(I93:I106))/1,2)</f>
        <v>0</v>
      </c>
      <c r="J107"/>
      <c r="K107"/>
      <c r="L107">
        <f>ROUND((SUM(L93:L106))/1,2)</f>
        <v>0</v>
      </c>
      <c r="M107">
        <f>ROUND((SUM(M93:M106))/1,2)</f>
        <v>0</v>
      </c>
      <c r="N107"/>
      <c r="O107"/>
      <c r="P107"/>
      <c r="Q107"/>
      <c r="R107"/>
      <c r="S107">
        <f>ROUND((SUM(S93:S106))/1,2)</f>
        <v>0.01</v>
      </c>
      <c r="T107"/>
      <c r="U107"/>
      <c r="V107">
        <f>ROUND((SUM(V93:V106))/1,2)</f>
        <v>0</v>
      </c>
      <c r="W107"/>
      <c r="X107"/>
      <c r="Y107"/>
      <c r="Z107"/>
    </row>
    <row r="108" spans="1:26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6" x14ac:dyDescent="0.25">
      <c r="A109"/>
      <c r="B109"/>
      <c r="C109">
        <v>731</v>
      </c>
      <c r="D109" s="2" t="s">
        <v>395</v>
      </c>
      <c r="E109" s="2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:26" ht="24.95" customHeight="1" x14ac:dyDescent="0.25">
      <c r="A110"/>
      <c r="B110"/>
      <c r="C110" t="s">
        <v>497</v>
      </c>
      <c r="D110" s="2" t="s">
        <v>498</v>
      </c>
      <c r="E110" s="2"/>
      <c r="F110" t="s">
        <v>218</v>
      </c>
      <c r="G110">
        <v>5</v>
      </c>
      <c r="H110">
        <v>0</v>
      </c>
      <c r="I110">
        <f t="shared" ref="I110:I122" si="7">ROUND(G110*(H110),2)</f>
        <v>0</v>
      </c>
      <c r="J110">
        <f t="shared" ref="J110:J122" si="8">ROUND(G110*(N110),2)</f>
        <v>0</v>
      </c>
      <c r="K110">
        <f t="shared" ref="K110:K122" si="9">ROUND(G110*(O110),2)</f>
        <v>0</v>
      </c>
      <c r="L110">
        <f t="shared" ref="L110:L122" si="10">ROUND(G110*(H110),2)</f>
        <v>0</v>
      </c>
      <c r="M110"/>
      <c r="N110">
        <v>0</v>
      </c>
      <c r="O110"/>
      <c r="P110"/>
      <c r="Q110"/>
      <c r="R110"/>
      <c r="S110">
        <f t="shared" ref="S110:S122" si="11">ROUND(G110*(P110),3)</f>
        <v>0</v>
      </c>
      <c r="T110"/>
      <c r="U110"/>
      <c r="V110"/>
      <c r="W110"/>
      <c r="Z110" s="1">
        <f t="shared" ref="Z110:Z122" si="12">0.058844*POWER(I110,0.952797)</f>
        <v>0</v>
      </c>
    </row>
    <row r="111" spans="1:26" ht="24.95" customHeight="1" x14ac:dyDescent="0.25">
      <c r="A111"/>
      <c r="B111"/>
      <c r="C111" t="s">
        <v>499</v>
      </c>
      <c r="D111" s="2" t="s">
        <v>500</v>
      </c>
      <c r="E111" s="2"/>
      <c r="F111" t="s">
        <v>218</v>
      </c>
      <c r="G111">
        <v>1</v>
      </c>
      <c r="H111">
        <v>0</v>
      </c>
      <c r="I111">
        <f t="shared" si="7"/>
        <v>0</v>
      </c>
      <c r="J111">
        <f t="shared" si="8"/>
        <v>0</v>
      </c>
      <c r="K111">
        <f t="shared" si="9"/>
        <v>0</v>
      </c>
      <c r="L111">
        <f t="shared" si="10"/>
        <v>0</v>
      </c>
      <c r="M111"/>
      <c r="N111">
        <v>0</v>
      </c>
      <c r="O111"/>
      <c r="P111"/>
      <c r="Q111"/>
      <c r="R111"/>
      <c r="S111">
        <f t="shared" si="11"/>
        <v>0</v>
      </c>
      <c r="T111"/>
      <c r="U111"/>
      <c r="V111"/>
      <c r="W111"/>
      <c r="Z111" s="1">
        <f t="shared" si="12"/>
        <v>0</v>
      </c>
    </row>
    <row r="112" spans="1:26" ht="24.95" customHeight="1" x14ac:dyDescent="0.25">
      <c r="A112"/>
      <c r="B112"/>
      <c r="C112" t="s">
        <v>501</v>
      </c>
      <c r="D112" s="2" t="s">
        <v>502</v>
      </c>
      <c r="E112" s="2"/>
      <c r="F112" t="s">
        <v>218</v>
      </c>
      <c r="G112">
        <v>5</v>
      </c>
      <c r="H112">
        <v>0</v>
      </c>
      <c r="I112">
        <f t="shared" si="7"/>
        <v>0</v>
      </c>
      <c r="J112">
        <f t="shared" si="8"/>
        <v>0</v>
      </c>
      <c r="K112">
        <f t="shared" si="9"/>
        <v>0</v>
      </c>
      <c r="L112">
        <f t="shared" si="10"/>
        <v>0</v>
      </c>
      <c r="M112">
        <f>ROUND(G112*(H112),2)</f>
        <v>0</v>
      </c>
      <c r="N112">
        <v>0</v>
      </c>
      <c r="O112"/>
      <c r="P112"/>
      <c r="Q112"/>
      <c r="R112"/>
      <c r="S112">
        <f t="shared" si="11"/>
        <v>0</v>
      </c>
      <c r="T112"/>
      <c r="U112"/>
      <c r="V112"/>
      <c r="W112"/>
      <c r="Z112" s="1">
        <f t="shared" si="12"/>
        <v>0</v>
      </c>
    </row>
    <row r="113" spans="1:26" ht="24.95" customHeight="1" x14ac:dyDescent="0.25">
      <c r="A113"/>
      <c r="B113"/>
      <c r="C113" t="s">
        <v>503</v>
      </c>
      <c r="D113" s="2" t="s">
        <v>504</v>
      </c>
      <c r="E113" s="2"/>
      <c r="F113" t="s">
        <v>218</v>
      </c>
      <c r="G113">
        <v>5</v>
      </c>
      <c r="H113">
        <v>0</v>
      </c>
      <c r="I113">
        <f t="shared" si="7"/>
        <v>0</v>
      </c>
      <c r="J113">
        <f t="shared" si="8"/>
        <v>0</v>
      </c>
      <c r="K113">
        <f t="shared" si="9"/>
        <v>0</v>
      </c>
      <c r="L113">
        <f t="shared" si="10"/>
        <v>0</v>
      </c>
      <c r="M113"/>
      <c r="N113">
        <v>0</v>
      </c>
      <c r="O113"/>
      <c r="P113"/>
      <c r="Q113"/>
      <c r="R113"/>
      <c r="S113">
        <f t="shared" si="11"/>
        <v>0</v>
      </c>
      <c r="T113"/>
      <c r="U113"/>
      <c r="V113"/>
      <c r="W113"/>
      <c r="Z113" s="1">
        <f t="shared" si="12"/>
        <v>0</v>
      </c>
    </row>
    <row r="114" spans="1:26" ht="24.95" customHeight="1" x14ac:dyDescent="0.25">
      <c r="A114"/>
      <c r="B114"/>
      <c r="C114" t="s">
        <v>505</v>
      </c>
      <c r="D114" s="2" t="s">
        <v>1662</v>
      </c>
      <c r="E114" s="2"/>
      <c r="F114" t="s">
        <v>218</v>
      </c>
      <c r="G114">
        <v>5</v>
      </c>
      <c r="H114">
        <v>0</v>
      </c>
      <c r="I114">
        <f t="shared" si="7"/>
        <v>0</v>
      </c>
      <c r="J114">
        <f t="shared" si="8"/>
        <v>0</v>
      </c>
      <c r="K114">
        <f t="shared" si="9"/>
        <v>0</v>
      </c>
      <c r="L114">
        <f t="shared" si="10"/>
        <v>0</v>
      </c>
      <c r="M114">
        <f>ROUND(G114*(H114),2)</f>
        <v>0</v>
      </c>
      <c r="N114">
        <v>0</v>
      </c>
      <c r="O114"/>
      <c r="P114"/>
      <c r="Q114"/>
      <c r="R114"/>
      <c r="S114">
        <f t="shared" si="11"/>
        <v>0</v>
      </c>
      <c r="T114"/>
      <c r="U114"/>
      <c r="V114"/>
      <c r="W114"/>
      <c r="Z114" s="1">
        <f t="shared" si="12"/>
        <v>0</v>
      </c>
    </row>
    <row r="115" spans="1:26" ht="24.95" customHeight="1" x14ac:dyDescent="0.25">
      <c r="A115"/>
      <c r="B115"/>
      <c r="C115" t="s">
        <v>507</v>
      </c>
      <c r="D115" s="2" t="s">
        <v>508</v>
      </c>
      <c r="E115" s="2"/>
      <c r="F115" t="s">
        <v>218</v>
      </c>
      <c r="G115">
        <v>5</v>
      </c>
      <c r="H115">
        <v>0</v>
      </c>
      <c r="I115">
        <f t="shared" si="7"/>
        <v>0</v>
      </c>
      <c r="J115">
        <f t="shared" si="8"/>
        <v>0</v>
      </c>
      <c r="K115">
        <f t="shared" si="9"/>
        <v>0</v>
      </c>
      <c r="L115">
        <f t="shared" si="10"/>
        <v>0</v>
      </c>
      <c r="M115"/>
      <c r="N115">
        <v>0</v>
      </c>
      <c r="O115"/>
      <c r="P115"/>
      <c r="Q115"/>
      <c r="R115"/>
      <c r="S115">
        <f t="shared" si="11"/>
        <v>0</v>
      </c>
      <c r="T115"/>
      <c r="U115"/>
      <c r="V115"/>
      <c r="W115"/>
      <c r="Z115" s="1">
        <f t="shared" si="12"/>
        <v>0</v>
      </c>
    </row>
    <row r="116" spans="1:26" ht="24.95" customHeight="1" x14ac:dyDescent="0.25">
      <c r="A116"/>
      <c r="B116"/>
      <c r="C116" t="s">
        <v>517</v>
      </c>
      <c r="D116" s="2" t="s">
        <v>1663</v>
      </c>
      <c r="E116" s="2"/>
      <c r="F116" t="s">
        <v>218</v>
      </c>
      <c r="G116">
        <v>1</v>
      </c>
      <c r="H116">
        <v>0</v>
      </c>
      <c r="I116">
        <f t="shared" si="7"/>
        <v>0</v>
      </c>
      <c r="J116">
        <f t="shared" si="8"/>
        <v>0</v>
      </c>
      <c r="K116">
        <f t="shared" si="9"/>
        <v>0</v>
      </c>
      <c r="L116">
        <f t="shared" si="10"/>
        <v>0</v>
      </c>
      <c r="M116"/>
      <c r="N116">
        <v>0</v>
      </c>
      <c r="O116"/>
      <c r="P116"/>
      <c r="Q116"/>
      <c r="R116"/>
      <c r="S116">
        <f t="shared" si="11"/>
        <v>0</v>
      </c>
      <c r="T116"/>
      <c r="U116"/>
      <c r="V116"/>
      <c r="W116"/>
      <c r="Z116" s="1">
        <f t="shared" si="12"/>
        <v>0</v>
      </c>
    </row>
    <row r="117" spans="1:26" ht="24.95" customHeight="1" x14ac:dyDescent="0.25">
      <c r="A117"/>
      <c r="B117"/>
      <c r="C117" t="s">
        <v>1664</v>
      </c>
      <c r="D117" s="2" t="s">
        <v>520</v>
      </c>
      <c r="E117" s="2"/>
      <c r="F117" t="s">
        <v>218</v>
      </c>
      <c r="G117">
        <v>1</v>
      </c>
      <c r="H117">
        <v>0</v>
      </c>
      <c r="I117">
        <f t="shared" si="7"/>
        <v>0</v>
      </c>
      <c r="J117">
        <f t="shared" si="8"/>
        <v>0</v>
      </c>
      <c r="K117">
        <f t="shared" si="9"/>
        <v>0</v>
      </c>
      <c r="L117">
        <f t="shared" si="10"/>
        <v>0</v>
      </c>
      <c r="M117"/>
      <c r="N117">
        <v>0</v>
      </c>
      <c r="O117"/>
      <c r="P117"/>
      <c r="Q117"/>
      <c r="R117"/>
      <c r="S117">
        <f t="shared" si="11"/>
        <v>0</v>
      </c>
      <c r="T117"/>
      <c r="U117"/>
      <c r="V117"/>
      <c r="W117"/>
      <c r="Z117" s="1">
        <f t="shared" si="12"/>
        <v>0</v>
      </c>
    </row>
    <row r="118" spans="1:26" ht="24.95" customHeight="1" x14ac:dyDescent="0.25">
      <c r="A118"/>
      <c r="B118"/>
      <c r="C118" t="s">
        <v>1665</v>
      </c>
      <c r="D118" s="2" t="s">
        <v>1666</v>
      </c>
      <c r="E118" s="2"/>
      <c r="F118" t="s">
        <v>218</v>
      </c>
      <c r="G118">
        <v>3</v>
      </c>
      <c r="H118">
        <v>0</v>
      </c>
      <c r="I118">
        <f t="shared" si="7"/>
        <v>0</v>
      </c>
      <c r="J118">
        <f t="shared" si="8"/>
        <v>0</v>
      </c>
      <c r="K118">
        <f t="shared" si="9"/>
        <v>0</v>
      </c>
      <c r="L118">
        <f t="shared" si="10"/>
        <v>0</v>
      </c>
      <c r="M118"/>
      <c r="N118">
        <v>0</v>
      </c>
      <c r="O118"/>
      <c r="P118">
        <v>2.6800000000000001E-3</v>
      </c>
      <c r="Q118"/>
      <c r="R118">
        <v>2.6800000000000001E-3</v>
      </c>
      <c r="S118">
        <f t="shared" si="11"/>
        <v>8.0000000000000002E-3</v>
      </c>
      <c r="T118"/>
      <c r="U118"/>
      <c r="V118"/>
      <c r="W118"/>
      <c r="Z118" s="1">
        <f t="shared" si="12"/>
        <v>0</v>
      </c>
    </row>
    <row r="119" spans="1:26" ht="24.95" customHeight="1" x14ac:dyDescent="0.25">
      <c r="A119"/>
      <c r="B119"/>
      <c r="C119" t="s">
        <v>509</v>
      </c>
      <c r="D119" s="2" t="s">
        <v>1667</v>
      </c>
      <c r="E119" s="2"/>
      <c r="F119" t="s">
        <v>218</v>
      </c>
      <c r="G119">
        <v>9</v>
      </c>
      <c r="H119">
        <v>0</v>
      </c>
      <c r="I119">
        <f t="shared" si="7"/>
        <v>0</v>
      </c>
      <c r="J119">
        <f t="shared" si="8"/>
        <v>0</v>
      </c>
      <c r="K119">
        <f t="shared" si="9"/>
        <v>0</v>
      </c>
      <c r="L119">
        <f t="shared" si="10"/>
        <v>0</v>
      </c>
      <c r="M119"/>
      <c r="N119">
        <v>0</v>
      </c>
      <c r="O119"/>
      <c r="P119">
        <v>6.8900000000000003E-2</v>
      </c>
      <c r="Q119"/>
      <c r="R119">
        <v>6.8900000000000003E-2</v>
      </c>
      <c r="S119">
        <f t="shared" si="11"/>
        <v>0.62</v>
      </c>
      <c r="T119"/>
      <c r="U119"/>
      <c r="V119"/>
      <c r="W119"/>
      <c r="Z119" s="1">
        <f t="shared" si="12"/>
        <v>0</v>
      </c>
    </row>
    <row r="120" spans="1:26" ht="24.95" customHeight="1" x14ac:dyDescent="0.25">
      <c r="A120"/>
      <c r="B120"/>
      <c r="C120" t="s">
        <v>513</v>
      </c>
      <c r="D120" s="2" t="s">
        <v>514</v>
      </c>
      <c r="E120" s="2"/>
      <c r="F120" t="s">
        <v>218</v>
      </c>
      <c r="G120">
        <v>1</v>
      </c>
      <c r="H120">
        <v>0</v>
      </c>
      <c r="I120">
        <f t="shared" si="7"/>
        <v>0</v>
      </c>
      <c r="J120">
        <f t="shared" si="8"/>
        <v>0</v>
      </c>
      <c r="K120">
        <f t="shared" si="9"/>
        <v>0</v>
      </c>
      <c r="L120">
        <f t="shared" si="10"/>
        <v>0</v>
      </c>
      <c r="M120"/>
      <c r="N120">
        <v>0</v>
      </c>
      <c r="O120"/>
      <c r="P120"/>
      <c r="Q120"/>
      <c r="R120"/>
      <c r="S120">
        <f t="shared" si="11"/>
        <v>0</v>
      </c>
      <c r="T120"/>
      <c r="U120"/>
      <c r="V120"/>
      <c r="W120"/>
      <c r="Z120" s="1">
        <f t="shared" si="12"/>
        <v>0</v>
      </c>
    </row>
    <row r="121" spans="1:26" ht="24.95" customHeight="1" x14ac:dyDescent="0.25">
      <c r="A121"/>
      <c r="B121"/>
      <c r="C121" t="s">
        <v>515</v>
      </c>
      <c r="D121" s="2" t="s">
        <v>516</v>
      </c>
      <c r="E121" s="2"/>
      <c r="F121" t="s">
        <v>1668</v>
      </c>
      <c r="G121">
        <v>1</v>
      </c>
      <c r="H121">
        <v>0</v>
      </c>
      <c r="I121">
        <f t="shared" si="7"/>
        <v>0</v>
      </c>
      <c r="J121">
        <f t="shared" si="8"/>
        <v>0</v>
      </c>
      <c r="K121">
        <f t="shared" si="9"/>
        <v>0</v>
      </c>
      <c r="L121">
        <f t="shared" si="10"/>
        <v>0</v>
      </c>
      <c r="M121"/>
      <c r="N121">
        <v>0</v>
      </c>
      <c r="O121"/>
      <c r="P121"/>
      <c r="Q121"/>
      <c r="R121"/>
      <c r="S121">
        <f t="shared" si="11"/>
        <v>0</v>
      </c>
      <c r="T121"/>
      <c r="U121"/>
      <c r="V121"/>
      <c r="W121"/>
      <c r="Z121" s="1">
        <f t="shared" si="12"/>
        <v>0</v>
      </c>
    </row>
    <row r="122" spans="1:26" ht="24.95" customHeight="1" x14ac:dyDescent="0.25">
      <c r="A122"/>
      <c r="B122"/>
      <c r="C122" t="s">
        <v>1669</v>
      </c>
      <c r="D122" s="2" t="s">
        <v>1670</v>
      </c>
      <c r="E122" s="2"/>
      <c r="F122" t="s">
        <v>255</v>
      </c>
      <c r="G122">
        <v>51.76149867296219</v>
      </c>
      <c r="H122">
        <v>0</v>
      </c>
      <c r="I122">
        <f t="shared" si="7"/>
        <v>0</v>
      </c>
      <c r="J122">
        <f t="shared" si="8"/>
        <v>0</v>
      </c>
      <c r="K122">
        <f t="shared" si="9"/>
        <v>0</v>
      </c>
      <c r="L122">
        <f t="shared" si="10"/>
        <v>0</v>
      </c>
      <c r="M122"/>
      <c r="N122">
        <v>0</v>
      </c>
      <c r="O122"/>
      <c r="P122"/>
      <c r="Q122"/>
      <c r="R122"/>
      <c r="S122">
        <f t="shared" si="11"/>
        <v>0</v>
      </c>
      <c r="T122"/>
      <c r="U122"/>
      <c r="V122"/>
      <c r="W122"/>
      <c r="Z122" s="1">
        <f t="shared" si="12"/>
        <v>0</v>
      </c>
    </row>
    <row r="123" spans="1:26" x14ac:dyDescent="0.25">
      <c r="A123"/>
      <c r="B123"/>
      <c r="C123">
        <v>731</v>
      </c>
      <c r="D123" s="2" t="s">
        <v>395</v>
      </c>
      <c r="E123" s="2"/>
      <c r="F123"/>
      <c r="G123"/>
      <c r="H123"/>
      <c r="I123">
        <f>ROUND((SUM(I109:I122))/1,2)</f>
        <v>0</v>
      </c>
      <c r="J123"/>
      <c r="K123"/>
      <c r="L123">
        <f>ROUND((SUM(L109:L122))/1,2)</f>
        <v>0</v>
      </c>
      <c r="M123">
        <f>ROUND((SUM(M109:M122))/1,2)</f>
        <v>0</v>
      </c>
      <c r="N123"/>
      <c r="O123"/>
      <c r="P123"/>
      <c r="Q123"/>
      <c r="R123"/>
      <c r="S123">
        <f>ROUND((SUM(S109:S122))/1,2)</f>
        <v>0.63</v>
      </c>
      <c r="T123"/>
      <c r="U123"/>
      <c r="V123">
        <f>ROUND((SUM(V109:V122))/1,2)</f>
        <v>0</v>
      </c>
      <c r="W123"/>
      <c r="X123"/>
      <c r="Y123"/>
      <c r="Z123"/>
    </row>
    <row r="124" spans="1:26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6" x14ac:dyDescent="0.25">
      <c r="A125"/>
      <c r="B125"/>
      <c r="C125">
        <v>732</v>
      </c>
      <c r="D125" s="2" t="s">
        <v>396</v>
      </c>
      <c r="E125" s="2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</row>
    <row r="126" spans="1:26" ht="24.95" customHeight="1" x14ac:dyDescent="0.25">
      <c r="A126"/>
      <c r="B126"/>
      <c r="C126" t="s">
        <v>1671</v>
      </c>
      <c r="D126" s="2" t="s">
        <v>1672</v>
      </c>
      <c r="E126" s="2"/>
      <c r="F126" t="s">
        <v>218</v>
      </c>
      <c r="G126">
        <v>4</v>
      </c>
      <c r="H126">
        <v>0</v>
      </c>
      <c r="I126">
        <f t="shared" ref="I126:I150" si="13">ROUND(G126*(H126),2)</f>
        <v>0</v>
      </c>
      <c r="J126">
        <f t="shared" ref="J126:J150" si="14">ROUND(G126*(N126),2)</f>
        <v>0</v>
      </c>
      <c r="K126">
        <f t="shared" ref="K126:K150" si="15">ROUND(G126*(O126),2)</f>
        <v>0</v>
      </c>
      <c r="L126">
        <f t="shared" ref="L126:L150" si="16">ROUND(G126*(H126),2)</f>
        <v>0</v>
      </c>
      <c r="M126"/>
      <c r="N126">
        <v>0</v>
      </c>
      <c r="O126"/>
      <c r="P126">
        <v>2.2699999999999999E-3</v>
      </c>
      <c r="Q126"/>
      <c r="R126">
        <v>2.2699999999999999E-3</v>
      </c>
      <c r="S126">
        <f t="shared" ref="S126:S150" si="17">ROUND(G126*(P126),3)</f>
        <v>8.9999999999999993E-3</v>
      </c>
      <c r="T126"/>
      <c r="U126"/>
      <c r="V126"/>
      <c r="W126"/>
      <c r="Z126" s="1">
        <f t="shared" ref="Z126:Z150" si="18">0.058844*POWER(I126,0.952797)</f>
        <v>0</v>
      </c>
    </row>
    <row r="127" spans="1:26" ht="24.95" customHeight="1" x14ac:dyDescent="0.25">
      <c r="A127"/>
      <c r="B127"/>
      <c r="C127" t="s">
        <v>1673</v>
      </c>
      <c r="D127" s="2" t="s">
        <v>1674</v>
      </c>
      <c r="E127" s="2"/>
      <c r="F127" t="s">
        <v>218</v>
      </c>
      <c r="G127">
        <v>4</v>
      </c>
      <c r="H127">
        <v>0</v>
      </c>
      <c r="I127">
        <f t="shared" si="13"/>
        <v>0</v>
      </c>
      <c r="J127">
        <f t="shared" si="14"/>
        <v>0</v>
      </c>
      <c r="K127">
        <f t="shared" si="15"/>
        <v>0</v>
      </c>
      <c r="L127">
        <f t="shared" si="16"/>
        <v>0</v>
      </c>
      <c r="M127"/>
      <c r="N127">
        <v>0</v>
      </c>
      <c r="O127"/>
      <c r="P127"/>
      <c r="Q127"/>
      <c r="R127"/>
      <c r="S127">
        <f t="shared" si="17"/>
        <v>0</v>
      </c>
      <c r="T127"/>
      <c r="U127"/>
      <c r="V127"/>
      <c r="W127"/>
      <c r="Z127" s="1">
        <f t="shared" si="18"/>
        <v>0</v>
      </c>
    </row>
    <row r="128" spans="1:26" ht="24.95" customHeight="1" x14ac:dyDescent="0.25">
      <c r="A128"/>
      <c r="B128"/>
      <c r="C128" t="s">
        <v>533</v>
      </c>
      <c r="D128" s="2" t="s">
        <v>1675</v>
      </c>
      <c r="E128" s="2"/>
      <c r="F128" t="s">
        <v>535</v>
      </c>
      <c r="G128">
        <v>20</v>
      </c>
      <c r="H128">
        <v>0</v>
      </c>
      <c r="I128">
        <f t="shared" si="13"/>
        <v>0</v>
      </c>
      <c r="J128">
        <f t="shared" si="14"/>
        <v>0</v>
      </c>
      <c r="K128">
        <f t="shared" si="15"/>
        <v>0</v>
      </c>
      <c r="L128">
        <f t="shared" si="16"/>
        <v>0</v>
      </c>
      <c r="M128"/>
      <c r="N128">
        <v>0</v>
      </c>
      <c r="O128"/>
      <c r="P128">
        <v>1.1199999999999999E-3</v>
      </c>
      <c r="Q128"/>
      <c r="R128">
        <v>1.1199999999999999E-3</v>
      </c>
      <c r="S128">
        <f t="shared" si="17"/>
        <v>2.1999999999999999E-2</v>
      </c>
      <c r="T128"/>
      <c r="U128"/>
      <c r="V128"/>
      <c r="W128"/>
      <c r="Z128" s="1">
        <f t="shared" si="18"/>
        <v>0</v>
      </c>
    </row>
    <row r="129" spans="1:26" ht="24.95" customHeight="1" x14ac:dyDescent="0.25">
      <c r="A129"/>
      <c r="B129"/>
      <c r="C129" t="s">
        <v>1676</v>
      </c>
      <c r="D129" s="2" t="s">
        <v>1677</v>
      </c>
      <c r="E129" s="2"/>
      <c r="F129" t="s">
        <v>218</v>
      </c>
      <c r="G129">
        <v>20</v>
      </c>
      <c r="H129">
        <v>0</v>
      </c>
      <c r="I129">
        <f t="shared" si="13"/>
        <v>0</v>
      </c>
      <c r="J129">
        <f t="shared" si="14"/>
        <v>0</v>
      </c>
      <c r="K129">
        <f t="shared" si="15"/>
        <v>0</v>
      </c>
      <c r="L129">
        <f t="shared" si="16"/>
        <v>0</v>
      </c>
      <c r="M129"/>
      <c r="N129">
        <v>0</v>
      </c>
      <c r="O129"/>
      <c r="P129"/>
      <c r="Q129"/>
      <c r="R129"/>
      <c r="S129">
        <f t="shared" si="17"/>
        <v>0</v>
      </c>
      <c r="T129"/>
      <c r="U129"/>
      <c r="V129"/>
      <c r="W129"/>
      <c r="Z129" s="1">
        <f t="shared" si="18"/>
        <v>0</v>
      </c>
    </row>
    <row r="130" spans="1:26" ht="35.1" customHeight="1" x14ac:dyDescent="0.25">
      <c r="A130"/>
      <c r="B130"/>
      <c r="C130" t="s">
        <v>1678</v>
      </c>
      <c r="D130" s="2" t="s">
        <v>1679</v>
      </c>
      <c r="E130" s="2"/>
      <c r="F130" t="s">
        <v>218</v>
      </c>
      <c r="G130">
        <v>1</v>
      </c>
      <c r="H130">
        <v>0</v>
      </c>
      <c r="I130">
        <f t="shared" si="13"/>
        <v>0</v>
      </c>
      <c r="J130">
        <f t="shared" si="14"/>
        <v>0</v>
      </c>
      <c r="K130">
        <f t="shared" si="15"/>
        <v>0</v>
      </c>
      <c r="L130">
        <f t="shared" si="16"/>
        <v>0</v>
      </c>
      <c r="M130"/>
      <c r="N130">
        <v>0</v>
      </c>
      <c r="O130"/>
      <c r="P130"/>
      <c r="Q130"/>
      <c r="R130"/>
      <c r="S130">
        <f t="shared" si="17"/>
        <v>0</v>
      </c>
      <c r="T130"/>
      <c r="U130"/>
      <c r="V130"/>
      <c r="W130"/>
      <c r="Z130" s="1">
        <f t="shared" si="18"/>
        <v>0</v>
      </c>
    </row>
    <row r="131" spans="1:26" ht="24.95" customHeight="1" x14ac:dyDescent="0.25">
      <c r="A131"/>
      <c r="B131"/>
      <c r="C131" t="s">
        <v>1680</v>
      </c>
      <c r="D131" s="2" t="s">
        <v>1681</v>
      </c>
      <c r="E131" s="2"/>
      <c r="F131" t="s">
        <v>218</v>
      </c>
      <c r="G131">
        <v>1</v>
      </c>
      <c r="H131">
        <v>0</v>
      </c>
      <c r="I131">
        <f t="shared" si="13"/>
        <v>0</v>
      </c>
      <c r="J131">
        <f t="shared" si="14"/>
        <v>0</v>
      </c>
      <c r="K131">
        <f t="shared" si="15"/>
        <v>0</v>
      </c>
      <c r="L131">
        <f t="shared" si="16"/>
        <v>0</v>
      </c>
      <c r="M131"/>
      <c r="N131">
        <v>0</v>
      </c>
      <c r="O131"/>
      <c r="P131"/>
      <c r="Q131"/>
      <c r="R131"/>
      <c r="S131">
        <f t="shared" si="17"/>
        <v>0</v>
      </c>
      <c r="T131"/>
      <c r="U131"/>
      <c r="V131"/>
      <c r="W131"/>
      <c r="Z131" s="1">
        <f t="shared" si="18"/>
        <v>0</v>
      </c>
    </row>
    <row r="132" spans="1:26" ht="24.95" customHeight="1" x14ac:dyDescent="0.25">
      <c r="A132"/>
      <c r="B132"/>
      <c r="C132" t="s">
        <v>1682</v>
      </c>
      <c r="D132" s="2" t="s">
        <v>1683</v>
      </c>
      <c r="E132" s="2"/>
      <c r="F132" t="s">
        <v>218</v>
      </c>
      <c r="G132">
        <v>1</v>
      </c>
      <c r="H132">
        <v>0</v>
      </c>
      <c r="I132">
        <f t="shared" si="13"/>
        <v>0</v>
      </c>
      <c r="J132">
        <f t="shared" si="14"/>
        <v>0</v>
      </c>
      <c r="K132">
        <f t="shared" si="15"/>
        <v>0</v>
      </c>
      <c r="L132">
        <f t="shared" si="16"/>
        <v>0</v>
      </c>
      <c r="M132"/>
      <c r="N132">
        <v>0</v>
      </c>
      <c r="O132"/>
      <c r="P132"/>
      <c r="Q132"/>
      <c r="R132"/>
      <c r="S132">
        <f t="shared" si="17"/>
        <v>0</v>
      </c>
      <c r="T132"/>
      <c r="U132"/>
      <c r="V132"/>
      <c r="W132"/>
      <c r="Z132" s="1">
        <f t="shared" si="18"/>
        <v>0</v>
      </c>
    </row>
    <row r="133" spans="1:26" ht="24.95" customHeight="1" x14ac:dyDescent="0.25">
      <c r="A133"/>
      <c r="B133"/>
      <c r="C133" t="s">
        <v>1684</v>
      </c>
      <c r="D133" s="2" t="s">
        <v>1685</v>
      </c>
      <c r="E133" s="2"/>
      <c r="F133" t="s">
        <v>218</v>
      </c>
      <c r="G133">
        <v>1</v>
      </c>
      <c r="H133">
        <v>0</v>
      </c>
      <c r="I133">
        <f t="shared" si="13"/>
        <v>0</v>
      </c>
      <c r="J133">
        <f t="shared" si="14"/>
        <v>0</v>
      </c>
      <c r="K133">
        <f t="shared" si="15"/>
        <v>0</v>
      </c>
      <c r="L133">
        <f t="shared" si="16"/>
        <v>0</v>
      </c>
      <c r="M133"/>
      <c r="N133">
        <v>0</v>
      </c>
      <c r="O133"/>
      <c r="P133"/>
      <c r="Q133"/>
      <c r="R133"/>
      <c r="S133">
        <f t="shared" si="17"/>
        <v>0</v>
      </c>
      <c r="T133"/>
      <c r="U133"/>
      <c r="V133"/>
      <c r="W133"/>
      <c r="Z133" s="1">
        <f t="shared" si="18"/>
        <v>0</v>
      </c>
    </row>
    <row r="134" spans="1:26" ht="24.95" customHeight="1" x14ac:dyDescent="0.25">
      <c r="A134"/>
      <c r="B134"/>
      <c r="C134" t="s">
        <v>1686</v>
      </c>
      <c r="D134" s="2" t="s">
        <v>1687</v>
      </c>
      <c r="E134" s="2"/>
      <c r="F134" t="s">
        <v>218</v>
      </c>
      <c r="G134">
        <v>1</v>
      </c>
      <c r="H134">
        <v>0</v>
      </c>
      <c r="I134">
        <f t="shared" si="13"/>
        <v>0</v>
      </c>
      <c r="J134">
        <f t="shared" si="14"/>
        <v>0</v>
      </c>
      <c r="K134">
        <f t="shared" si="15"/>
        <v>0</v>
      </c>
      <c r="L134">
        <f t="shared" si="16"/>
        <v>0</v>
      </c>
      <c r="M134"/>
      <c r="N134">
        <v>0</v>
      </c>
      <c r="O134"/>
      <c r="P134"/>
      <c r="Q134"/>
      <c r="R134"/>
      <c r="S134">
        <f t="shared" si="17"/>
        <v>0</v>
      </c>
      <c r="T134"/>
      <c r="U134"/>
      <c r="V134"/>
      <c r="W134"/>
      <c r="Z134" s="1">
        <f t="shared" si="18"/>
        <v>0</v>
      </c>
    </row>
    <row r="135" spans="1:26" ht="24.95" customHeight="1" x14ac:dyDescent="0.25">
      <c r="A135"/>
      <c r="B135"/>
      <c r="C135" t="s">
        <v>1688</v>
      </c>
      <c r="D135" s="2" t="s">
        <v>1689</v>
      </c>
      <c r="E135" s="2"/>
      <c r="F135" t="s">
        <v>218</v>
      </c>
      <c r="G135">
        <v>1</v>
      </c>
      <c r="H135">
        <v>0</v>
      </c>
      <c r="I135">
        <f t="shared" si="13"/>
        <v>0</v>
      </c>
      <c r="J135">
        <f t="shared" si="14"/>
        <v>0</v>
      </c>
      <c r="K135">
        <f t="shared" si="15"/>
        <v>0</v>
      </c>
      <c r="L135">
        <f t="shared" si="16"/>
        <v>0</v>
      </c>
      <c r="M135"/>
      <c r="N135">
        <v>0</v>
      </c>
      <c r="O135"/>
      <c r="P135"/>
      <c r="Q135"/>
      <c r="R135"/>
      <c r="S135">
        <f t="shared" si="17"/>
        <v>0</v>
      </c>
      <c r="T135"/>
      <c r="U135"/>
      <c r="V135"/>
      <c r="W135"/>
      <c r="Z135" s="1">
        <f t="shared" si="18"/>
        <v>0</v>
      </c>
    </row>
    <row r="136" spans="1:26" ht="24.95" customHeight="1" x14ac:dyDescent="0.25">
      <c r="A136"/>
      <c r="B136"/>
      <c r="C136" t="s">
        <v>1690</v>
      </c>
      <c r="D136" s="2" t="s">
        <v>1691</v>
      </c>
      <c r="E136" s="2"/>
      <c r="F136" t="s">
        <v>218</v>
      </c>
      <c r="G136">
        <v>1</v>
      </c>
      <c r="H136">
        <v>0</v>
      </c>
      <c r="I136">
        <f t="shared" si="13"/>
        <v>0</v>
      </c>
      <c r="J136">
        <f t="shared" si="14"/>
        <v>0</v>
      </c>
      <c r="K136">
        <f t="shared" si="15"/>
        <v>0</v>
      </c>
      <c r="L136">
        <f t="shared" si="16"/>
        <v>0</v>
      </c>
      <c r="M136"/>
      <c r="N136">
        <v>0</v>
      </c>
      <c r="O136"/>
      <c r="P136"/>
      <c r="Q136"/>
      <c r="R136"/>
      <c r="S136">
        <f t="shared" si="17"/>
        <v>0</v>
      </c>
      <c r="T136"/>
      <c r="U136"/>
      <c r="V136"/>
      <c r="W136"/>
      <c r="Z136" s="1">
        <f t="shared" si="18"/>
        <v>0</v>
      </c>
    </row>
    <row r="137" spans="1:26" ht="24.95" customHeight="1" x14ac:dyDescent="0.25">
      <c r="A137"/>
      <c r="B137"/>
      <c r="C137" t="s">
        <v>1692</v>
      </c>
      <c r="D137" s="2" t="s">
        <v>1693</v>
      </c>
      <c r="E137" s="2"/>
      <c r="F137" t="s">
        <v>218</v>
      </c>
      <c r="G137">
        <v>1</v>
      </c>
      <c r="H137">
        <v>0</v>
      </c>
      <c r="I137">
        <f t="shared" si="13"/>
        <v>0</v>
      </c>
      <c r="J137">
        <f t="shared" si="14"/>
        <v>0</v>
      </c>
      <c r="K137">
        <f t="shared" si="15"/>
        <v>0</v>
      </c>
      <c r="L137">
        <f t="shared" si="16"/>
        <v>0</v>
      </c>
      <c r="M137"/>
      <c r="N137">
        <v>0</v>
      </c>
      <c r="O137"/>
      <c r="P137"/>
      <c r="Q137"/>
      <c r="R137"/>
      <c r="S137">
        <f t="shared" si="17"/>
        <v>0</v>
      </c>
      <c r="T137"/>
      <c r="U137"/>
      <c r="V137"/>
      <c r="W137"/>
      <c r="Z137" s="1">
        <f t="shared" si="18"/>
        <v>0</v>
      </c>
    </row>
    <row r="138" spans="1:26" ht="24.95" customHeight="1" x14ac:dyDescent="0.25">
      <c r="A138"/>
      <c r="B138"/>
      <c r="C138" t="s">
        <v>1694</v>
      </c>
      <c r="D138" s="2" t="s">
        <v>1695</v>
      </c>
      <c r="E138" s="2"/>
      <c r="F138" t="s">
        <v>535</v>
      </c>
      <c r="G138">
        <v>1</v>
      </c>
      <c r="H138">
        <v>0</v>
      </c>
      <c r="I138">
        <f t="shared" si="13"/>
        <v>0</v>
      </c>
      <c r="J138">
        <f t="shared" si="14"/>
        <v>0</v>
      </c>
      <c r="K138">
        <f t="shared" si="15"/>
        <v>0</v>
      </c>
      <c r="L138">
        <f t="shared" si="16"/>
        <v>0</v>
      </c>
      <c r="M138"/>
      <c r="N138">
        <v>0</v>
      </c>
      <c r="O138"/>
      <c r="P138">
        <v>6.0000000000000001E-3</v>
      </c>
      <c r="Q138"/>
      <c r="R138">
        <v>6.0000000000000001E-3</v>
      </c>
      <c r="S138">
        <f t="shared" si="17"/>
        <v>6.0000000000000001E-3</v>
      </c>
      <c r="T138"/>
      <c r="U138"/>
      <c r="V138"/>
      <c r="W138"/>
      <c r="Z138" s="1">
        <f t="shared" si="18"/>
        <v>0</v>
      </c>
    </row>
    <row r="139" spans="1:26" ht="24.95" customHeight="1" x14ac:dyDescent="0.25">
      <c r="A139"/>
      <c r="B139"/>
      <c r="C139" t="s">
        <v>1696</v>
      </c>
      <c r="D139" s="2" t="s">
        <v>1697</v>
      </c>
      <c r="E139" s="2"/>
      <c r="F139" t="s">
        <v>218</v>
      </c>
      <c r="G139">
        <v>3</v>
      </c>
      <c r="H139">
        <v>0</v>
      </c>
      <c r="I139">
        <f t="shared" si="13"/>
        <v>0</v>
      </c>
      <c r="J139">
        <f t="shared" si="14"/>
        <v>0</v>
      </c>
      <c r="K139">
        <f t="shared" si="15"/>
        <v>0</v>
      </c>
      <c r="L139">
        <f t="shared" si="16"/>
        <v>0</v>
      </c>
      <c r="M139"/>
      <c r="N139">
        <v>0</v>
      </c>
      <c r="O139"/>
      <c r="P139"/>
      <c r="Q139"/>
      <c r="R139"/>
      <c r="S139">
        <f t="shared" si="17"/>
        <v>0</v>
      </c>
      <c r="T139"/>
      <c r="U139"/>
      <c r="V139"/>
      <c r="W139"/>
      <c r="Z139" s="1">
        <f t="shared" si="18"/>
        <v>0</v>
      </c>
    </row>
    <row r="140" spans="1:26" ht="24.95" customHeight="1" x14ac:dyDescent="0.25">
      <c r="A140"/>
      <c r="B140"/>
      <c r="C140" t="s">
        <v>1698</v>
      </c>
      <c r="D140" s="2" t="s">
        <v>522</v>
      </c>
      <c r="E140" s="2"/>
      <c r="F140" t="s">
        <v>218</v>
      </c>
      <c r="G140">
        <v>1</v>
      </c>
      <c r="H140">
        <v>0</v>
      </c>
      <c r="I140">
        <f t="shared" si="13"/>
        <v>0</v>
      </c>
      <c r="J140">
        <f t="shared" si="14"/>
        <v>0</v>
      </c>
      <c r="K140">
        <f t="shared" si="15"/>
        <v>0</v>
      </c>
      <c r="L140">
        <f t="shared" si="16"/>
        <v>0</v>
      </c>
      <c r="M140"/>
      <c r="N140">
        <v>0</v>
      </c>
      <c r="O140"/>
      <c r="P140"/>
      <c r="Q140"/>
      <c r="R140"/>
      <c r="S140">
        <f t="shared" si="17"/>
        <v>0</v>
      </c>
      <c r="T140"/>
      <c r="U140"/>
      <c r="V140"/>
      <c r="W140"/>
      <c r="Z140" s="1">
        <f t="shared" si="18"/>
        <v>0</v>
      </c>
    </row>
    <row r="141" spans="1:26" ht="24.95" customHeight="1" x14ac:dyDescent="0.25">
      <c r="A141"/>
      <c r="B141"/>
      <c r="C141" t="s">
        <v>1699</v>
      </c>
      <c r="D141" s="2" t="s">
        <v>1700</v>
      </c>
      <c r="E141" s="2"/>
      <c r="F141" t="s">
        <v>218</v>
      </c>
      <c r="G141">
        <v>9</v>
      </c>
      <c r="H141">
        <v>0</v>
      </c>
      <c r="I141">
        <f t="shared" si="13"/>
        <v>0</v>
      </c>
      <c r="J141">
        <f t="shared" si="14"/>
        <v>0</v>
      </c>
      <c r="K141">
        <f t="shared" si="15"/>
        <v>0</v>
      </c>
      <c r="L141">
        <f t="shared" si="16"/>
        <v>0</v>
      </c>
      <c r="M141"/>
      <c r="N141">
        <v>0</v>
      </c>
      <c r="O141"/>
      <c r="P141"/>
      <c r="Q141"/>
      <c r="R141"/>
      <c r="S141">
        <f t="shared" si="17"/>
        <v>0</v>
      </c>
      <c r="T141"/>
      <c r="U141"/>
      <c r="V141"/>
      <c r="W141"/>
      <c r="Z141" s="1">
        <f t="shared" si="18"/>
        <v>0</v>
      </c>
    </row>
    <row r="142" spans="1:26" ht="24.95" customHeight="1" x14ac:dyDescent="0.25">
      <c r="A142"/>
      <c r="B142"/>
      <c r="C142" t="s">
        <v>1701</v>
      </c>
      <c r="D142" s="2" t="s">
        <v>524</v>
      </c>
      <c r="E142" s="2"/>
      <c r="F142" t="s">
        <v>218</v>
      </c>
      <c r="G142">
        <v>1</v>
      </c>
      <c r="H142">
        <v>0</v>
      </c>
      <c r="I142">
        <f t="shared" si="13"/>
        <v>0</v>
      </c>
      <c r="J142">
        <f t="shared" si="14"/>
        <v>0</v>
      </c>
      <c r="K142">
        <f t="shared" si="15"/>
        <v>0</v>
      </c>
      <c r="L142">
        <f t="shared" si="16"/>
        <v>0</v>
      </c>
      <c r="M142"/>
      <c r="N142">
        <v>0</v>
      </c>
      <c r="O142"/>
      <c r="P142"/>
      <c r="Q142"/>
      <c r="R142"/>
      <c r="S142">
        <f t="shared" si="17"/>
        <v>0</v>
      </c>
      <c r="T142"/>
      <c r="U142"/>
      <c r="V142"/>
      <c r="W142"/>
      <c r="Z142" s="1">
        <f t="shared" si="18"/>
        <v>0</v>
      </c>
    </row>
    <row r="143" spans="1:26" ht="24.95" customHeight="1" x14ac:dyDescent="0.25">
      <c r="A143"/>
      <c r="B143"/>
      <c r="C143" t="s">
        <v>550</v>
      </c>
      <c r="D143" s="2" t="s">
        <v>1702</v>
      </c>
      <c r="E143" s="2"/>
      <c r="F143" t="s">
        <v>218</v>
      </c>
      <c r="G143">
        <v>9</v>
      </c>
      <c r="H143">
        <v>0</v>
      </c>
      <c r="I143">
        <f t="shared" si="13"/>
        <v>0</v>
      </c>
      <c r="J143">
        <f t="shared" si="14"/>
        <v>0</v>
      </c>
      <c r="K143">
        <f t="shared" si="15"/>
        <v>0</v>
      </c>
      <c r="L143">
        <f t="shared" si="16"/>
        <v>0</v>
      </c>
      <c r="M143">
        <f>ROUND(G143*(H143),2)</f>
        <v>0</v>
      </c>
      <c r="N143">
        <v>0</v>
      </c>
      <c r="O143"/>
      <c r="P143"/>
      <c r="Q143"/>
      <c r="R143"/>
      <c r="S143">
        <f t="shared" si="17"/>
        <v>0</v>
      </c>
      <c r="T143"/>
      <c r="U143"/>
      <c r="V143"/>
      <c r="W143"/>
      <c r="Z143" s="1">
        <f t="shared" si="18"/>
        <v>0</v>
      </c>
    </row>
    <row r="144" spans="1:26" ht="24.95" customHeight="1" x14ac:dyDescent="0.25">
      <c r="A144"/>
      <c r="B144"/>
      <c r="C144" t="s">
        <v>1703</v>
      </c>
      <c r="D144" s="2" t="s">
        <v>1704</v>
      </c>
      <c r="E144" s="2"/>
      <c r="F144" t="s">
        <v>218</v>
      </c>
      <c r="G144">
        <v>1</v>
      </c>
      <c r="H144">
        <v>0</v>
      </c>
      <c r="I144">
        <f t="shared" si="13"/>
        <v>0</v>
      </c>
      <c r="J144">
        <f t="shared" si="14"/>
        <v>0</v>
      </c>
      <c r="K144">
        <f t="shared" si="15"/>
        <v>0</v>
      </c>
      <c r="L144">
        <f t="shared" si="16"/>
        <v>0</v>
      </c>
      <c r="M144"/>
      <c r="N144">
        <v>0</v>
      </c>
      <c r="O144"/>
      <c r="P144"/>
      <c r="Q144"/>
      <c r="R144"/>
      <c r="S144">
        <f t="shared" si="17"/>
        <v>0</v>
      </c>
      <c r="T144"/>
      <c r="U144"/>
      <c r="V144"/>
      <c r="W144"/>
      <c r="Z144" s="1">
        <f t="shared" si="18"/>
        <v>0</v>
      </c>
    </row>
    <row r="145" spans="1:26" ht="24.95" customHeight="1" x14ac:dyDescent="0.25">
      <c r="A145"/>
      <c r="B145"/>
      <c r="C145" t="s">
        <v>1705</v>
      </c>
      <c r="D145" s="2" t="s">
        <v>1706</v>
      </c>
      <c r="E145" s="2"/>
      <c r="F145" t="s">
        <v>218</v>
      </c>
      <c r="G145">
        <v>1</v>
      </c>
      <c r="H145">
        <v>0</v>
      </c>
      <c r="I145">
        <f t="shared" si="13"/>
        <v>0</v>
      </c>
      <c r="J145">
        <f t="shared" si="14"/>
        <v>0</v>
      </c>
      <c r="K145">
        <f t="shared" si="15"/>
        <v>0</v>
      </c>
      <c r="L145">
        <f t="shared" si="16"/>
        <v>0</v>
      </c>
      <c r="M145"/>
      <c r="N145">
        <v>0</v>
      </c>
      <c r="O145"/>
      <c r="P145"/>
      <c r="Q145"/>
      <c r="R145"/>
      <c r="S145">
        <f t="shared" si="17"/>
        <v>0</v>
      </c>
      <c r="T145"/>
      <c r="U145"/>
      <c r="V145"/>
      <c r="W145"/>
      <c r="Z145" s="1">
        <f t="shared" si="18"/>
        <v>0</v>
      </c>
    </row>
    <row r="146" spans="1:26" ht="24.95" customHeight="1" x14ac:dyDescent="0.25">
      <c r="A146"/>
      <c r="B146"/>
      <c r="C146" t="s">
        <v>1707</v>
      </c>
      <c r="D146" s="2" t="s">
        <v>1708</v>
      </c>
      <c r="E146" s="2"/>
      <c r="F146" t="s">
        <v>218</v>
      </c>
      <c r="G146">
        <v>1</v>
      </c>
      <c r="H146">
        <v>0</v>
      </c>
      <c r="I146">
        <f t="shared" si="13"/>
        <v>0</v>
      </c>
      <c r="J146">
        <f t="shared" si="14"/>
        <v>0</v>
      </c>
      <c r="K146">
        <f t="shared" si="15"/>
        <v>0</v>
      </c>
      <c r="L146">
        <f t="shared" si="16"/>
        <v>0</v>
      </c>
      <c r="M146"/>
      <c r="N146">
        <v>0</v>
      </c>
      <c r="O146"/>
      <c r="P146"/>
      <c r="Q146"/>
      <c r="R146"/>
      <c r="S146">
        <f t="shared" si="17"/>
        <v>0</v>
      </c>
      <c r="T146"/>
      <c r="U146"/>
      <c r="V146"/>
      <c r="W146"/>
      <c r="Z146" s="1">
        <f t="shared" si="18"/>
        <v>0</v>
      </c>
    </row>
    <row r="147" spans="1:26" ht="24.95" customHeight="1" x14ac:dyDescent="0.25">
      <c r="A147"/>
      <c r="B147"/>
      <c r="C147" t="s">
        <v>1709</v>
      </c>
      <c r="D147" s="2" t="s">
        <v>1710</v>
      </c>
      <c r="E147" s="2"/>
      <c r="F147" t="s">
        <v>218</v>
      </c>
      <c r="G147">
        <v>4</v>
      </c>
      <c r="H147">
        <v>0</v>
      </c>
      <c r="I147">
        <f t="shared" si="13"/>
        <v>0</v>
      </c>
      <c r="J147">
        <f t="shared" si="14"/>
        <v>0</v>
      </c>
      <c r="K147">
        <f t="shared" si="15"/>
        <v>0</v>
      </c>
      <c r="L147">
        <f t="shared" si="16"/>
        <v>0</v>
      </c>
      <c r="M147"/>
      <c r="N147">
        <v>0</v>
      </c>
      <c r="O147"/>
      <c r="P147"/>
      <c r="Q147"/>
      <c r="R147"/>
      <c r="S147">
        <f t="shared" si="17"/>
        <v>0</v>
      </c>
      <c r="T147"/>
      <c r="U147"/>
      <c r="V147"/>
      <c r="W147"/>
      <c r="Z147" s="1">
        <f t="shared" si="18"/>
        <v>0</v>
      </c>
    </row>
    <row r="148" spans="1:26" ht="24.95" customHeight="1" x14ac:dyDescent="0.25">
      <c r="A148"/>
      <c r="B148"/>
      <c r="C148" t="s">
        <v>1711</v>
      </c>
      <c r="D148" s="2" t="s">
        <v>1712</v>
      </c>
      <c r="E148" s="2"/>
      <c r="F148" t="s">
        <v>1668</v>
      </c>
      <c r="G148">
        <v>1</v>
      </c>
      <c r="H148">
        <v>0</v>
      </c>
      <c r="I148">
        <f t="shared" si="13"/>
        <v>0</v>
      </c>
      <c r="J148">
        <f t="shared" si="14"/>
        <v>0</v>
      </c>
      <c r="K148">
        <f t="shared" si="15"/>
        <v>0</v>
      </c>
      <c r="L148">
        <f t="shared" si="16"/>
        <v>0</v>
      </c>
      <c r="M148"/>
      <c r="N148">
        <v>0</v>
      </c>
      <c r="O148"/>
      <c r="P148"/>
      <c r="Q148"/>
      <c r="R148"/>
      <c r="S148">
        <f t="shared" si="17"/>
        <v>0</v>
      </c>
      <c r="T148"/>
      <c r="U148"/>
      <c r="V148"/>
      <c r="W148"/>
      <c r="Z148" s="1">
        <f t="shared" si="18"/>
        <v>0</v>
      </c>
    </row>
    <row r="149" spans="1:26" ht="24.95" customHeight="1" x14ac:dyDescent="0.25">
      <c r="A149"/>
      <c r="B149"/>
      <c r="C149" t="s">
        <v>1713</v>
      </c>
      <c r="D149" s="2" t="s">
        <v>553</v>
      </c>
      <c r="E149" s="2"/>
      <c r="F149" t="s">
        <v>218</v>
      </c>
      <c r="G149">
        <v>5</v>
      </c>
      <c r="H149">
        <v>0</v>
      </c>
      <c r="I149">
        <f t="shared" si="13"/>
        <v>0</v>
      </c>
      <c r="J149">
        <f t="shared" si="14"/>
        <v>0</v>
      </c>
      <c r="K149">
        <f t="shared" si="15"/>
        <v>0</v>
      </c>
      <c r="L149">
        <f t="shared" si="16"/>
        <v>0</v>
      </c>
      <c r="M149"/>
      <c r="N149">
        <v>0</v>
      </c>
      <c r="O149"/>
      <c r="P149"/>
      <c r="Q149"/>
      <c r="R149"/>
      <c r="S149">
        <f t="shared" si="17"/>
        <v>0</v>
      </c>
      <c r="T149"/>
      <c r="U149"/>
      <c r="V149"/>
      <c r="W149"/>
      <c r="Z149" s="1">
        <f t="shared" si="18"/>
        <v>0</v>
      </c>
    </row>
    <row r="150" spans="1:26" ht="24.95" customHeight="1" x14ac:dyDescent="0.25">
      <c r="A150"/>
      <c r="B150"/>
      <c r="C150" t="s">
        <v>1714</v>
      </c>
      <c r="D150" s="2" t="s">
        <v>1715</v>
      </c>
      <c r="E150" s="2"/>
      <c r="F150" t="s">
        <v>255</v>
      </c>
      <c r="G150">
        <v>1.5556734573841093</v>
      </c>
      <c r="H150">
        <v>0</v>
      </c>
      <c r="I150">
        <f t="shared" si="13"/>
        <v>0</v>
      </c>
      <c r="J150">
        <f t="shared" si="14"/>
        <v>0</v>
      </c>
      <c r="K150">
        <f t="shared" si="15"/>
        <v>0</v>
      </c>
      <c r="L150">
        <f t="shared" si="16"/>
        <v>0</v>
      </c>
      <c r="M150"/>
      <c r="N150">
        <v>0</v>
      </c>
      <c r="O150"/>
      <c r="P150"/>
      <c r="Q150"/>
      <c r="R150"/>
      <c r="S150">
        <f t="shared" si="17"/>
        <v>0</v>
      </c>
      <c r="T150"/>
      <c r="U150"/>
      <c r="V150"/>
      <c r="W150"/>
      <c r="Z150" s="1">
        <f t="shared" si="18"/>
        <v>0</v>
      </c>
    </row>
    <row r="151" spans="1:26" x14ac:dyDescent="0.25">
      <c r="A151"/>
      <c r="B151"/>
      <c r="C151">
        <v>732</v>
      </c>
      <c r="D151" s="2" t="s">
        <v>396</v>
      </c>
      <c r="E151" s="2"/>
      <c r="F151"/>
      <c r="G151"/>
      <c r="H151"/>
      <c r="I151">
        <f>ROUND((SUM(I125:I150))/1,2)</f>
        <v>0</v>
      </c>
      <c r="J151"/>
      <c r="K151"/>
      <c r="L151">
        <f>ROUND((SUM(L125:L150))/1,2)</f>
        <v>0</v>
      </c>
      <c r="M151">
        <f>ROUND((SUM(M125:M150))/1,2)</f>
        <v>0</v>
      </c>
      <c r="N151"/>
      <c r="O151"/>
      <c r="P151"/>
      <c r="Q151"/>
      <c r="R151"/>
      <c r="S151">
        <f>ROUND((SUM(S125:S150))/1,2)</f>
        <v>0.04</v>
      </c>
      <c r="T151"/>
      <c r="U151"/>
      <c r="V151">
        <f>ROUND((SUM(V125:V150))/1,2)</f>
        <v>0</v>
      </c>
      <c r="W151"/>
      <c r="X151"/>
      <c r="Y151"/>
      <c r="Z151"/>
    </row>
    <row r="152" spans="1:26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1:26" x14ac:dyDescent="0.25">
      <c r="A153"/>
      <c r="B153"/>
      <c r="C153">
        <v>733</v>
      </c>
      <c r="D153" s="2" t="s">
        <v>397</v>
      </c>
      <c r="E153" s="2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:26" ht="24.95" customHeight="1" x14ac:dyDescent="0.25">
      <c r="A154"/>
      <c r="B154"/>
      <c r="C154" t="s">
        <v>1716</v>
      </c>
      <c r="D154" s="2" t="s">
        <v>1717</v>
      </c>
      <c r="E154" s="2"/>
      <c r="F154" t="s">
        <v>215</v>
      </c>
      <c r="G154">
        <v>22</v>
      </c>
      <c r="H154">
        <v>0</v>
      </c>
      <c r="I154">
        <f t="shared" ref="I154:I163" si="19">ROUND(G154*(H154),2)</f>
        <v>0</v>
      </c>
      <c r="J154">
        <f t="shared" ref="J154:J163" si="20">ROUND(G154*(N154),2)</f>
        <v>0</v>
      </c>
      <c r="K154">
        <f t="shared" ref="K154:K163" si="21">ROUND(G154*(O154),2)</f>
        <v>0</v>
      </c>
      <c r="L154">
        <f t="shared" ref="L154:L163" si="22">ROUND(G154*(H154),2)</f>
        <v>0</v>
      </c>
      <c r="M154"/>
      <c r="N154">
        <v>0</v>
      </c>
      <c r="O154"/>
      <c r="P154"/>
      <c r="Q154"/>
      <c r="R154"/>
      <c r="S154">
        <f t="shared" ref="S154:S163" si="23">ROUND(G154*(P154),3)</f>
        <v>0</v>
      </c>
      <c r="T154"/>
      <c r="U154"/>
      <c r="V154"/>
      <c r="W154"/>
      <c r="Z154" s="1">
        <f t="shared" ref="Z154:Z163" si="24">0.058844*POWER(I154,0.952797)</f>
        <v>0</v>
      </c>
    </row>
    <row r="155" spans="1:26" ht="24.95" customHeight="1" x14ac:dyDescent="0.25">
      <c r="A155"/>
      <c r="B155"/>
      <c r="C155" t="s">
        <v>1718</v>
      </c>
      <c r="D155" s="2" t="s">
        <v>1719</v>
      </c>
      <c r="E155" s="2"/>
      <c r="F155" t="s">
        <v>215</v>
      </c>
      <c r="G155">
        <v>148</v>
      </c>
      <c r="H155">
        <v>0</v>
      </c>
      <c r="I155">
        <f t="shared" si="19"/>
        <v>0</v>
      </c>
      <c r="J155">
        <f t="shared" si="20"/>
        <v>0</v>
      </c>
      <c r="K155">
        <f t="shared" si="21"/>
        <v>0</v>
      </c>
      <c r="L155">
        <f t="shared" si="22"/>
        <v>0</v>
      </c>
      <c r="M155"/>
      <c r="N155">
        <v>0</v>
      </c>
      <c r="O155"/>
      <c r="P155"/>
      <c r="Q155"/>
      <c r="R155"/>
      <c r="S155">
        <f t="shared" si="23"/>
        <v>0</v>
      </c>
      <c r="T155"/>
      <c r="U155"/>
      <c r="V155"/>
      <c r="W155"/>
      <c r="Z155" s="1">
        <f t="shared" si="24"/>
        <v>0</v>
      </c>
    </row>
    <row r="156" spans="1:26" ht="24.95" customHeight="1" x14ac:dyDescent="0.25">
      <c r="A156"/>
      <c r="B156"/>
      <c r="C156" t="s">
        <v>1720</v>
      </c>
      <c r="D156" s="2" t="s">
        <v>1721</v>
      </c>
      <c r="E156" s="2"/>
      <c r="F156" t="s">
        <v>215</v>
      </c>
      <c r="G156">
        <v>110</v>
      </c>
      <c r="H156">
        <v>0</v>
      </c>
      <c r="I156">
        <f t="shared" si="19"/>
        <v>0</v>
      </c>
      <c r="J156">
        <f t="shared" si="20"/>
        <v>0</v>
      </c>
      <c r="K156">
        <f t="shared" si="21"/>
        <v>0</v>
      </c>
      <c r="L156">
        <f t="shared" si="22"/>
        <v>0</v>
      </c>
      <c r="M156"/>
      <c r="N156">
        <v>0</v>
      </c>
      <c r="O156"/>
      <c r="P156"/>
      <c r="Q156"/>
      <c r="R156"/>
      <c r="S156">
        <f t="shared" si="23"/>
        <v>0</v>
      </c>
      <c r="T156"/>
      <c r="U156"/>
      <c r="V156"/>
      <c r="W156"/>
      <c r="Z156" s="1">
        <f t="shared" si="24"/>
        <v>0</v>
      </c>
    </row>
    <row r="157" spans="1:26" ht="24.95" customHeight="1" x14ac:dyDescent="0.25">
      <c r="A157"/>
      <c r="B157"/>
      <c r="C157" t="s">
        <v>1722</v>
      </c>
      <c r="D157" s="2" t="s">
        <v>1723</v>
      </c>
      <c r="E157" s="2"/>
      <c r="F157" t="s">
        <v>215</v>
      </c>
      <c r="G157">
        <v>140</v>
      </c>
      <c r="H157">
        <v>0</v>
      </c>
      <c r="I157">
        <f t="shared" si="19"/>
        <v>0</v>
      </c>
      <c r="J157">
        <f t="shared" si="20"/>
        <v>0</v>
      </c>
      <c r="K157">
        <f t="shared" si="21"/>
        <v>0</v>
      </c>
      <c r="L157">
        <f t="shared" si="22"/>
        <v>0</v>
      </c>
      <c r="M157"/>
      <c r="N157">
        <v>0</v>
      </c>
      <c r="O157"/>
      <c r="P157"/>
      <c r="Q157"/>
      <c r="R157"/>
      <c r="S157">
        <f t="shared" si="23"/>
        <v>0</v>
      </c>
      <c r="T157"/>
      <c r="U157"/>
      <c r="V157"/>
      <c r="W157"/>
      <c r="Z157" s="1">
        <f t="shared" si="24"/>
        <v>0</v>
      </c>
    </row>
    <row r="158" spans="1:26" ht="24.95" customHeight="1" x14ac:dyDescent="0.25">
      <c r="A158"/>
      <c r="B158"/>
      <c r="C158" t="s">
        <v>1724</v>
      </c>
      <c r="D158" s="2" t="s">
        <v>1725</v>
      </c>
      <c r="E158" s="2"/>
      <c r="F158" t="s">
        <v>215</v>
      </c>
      <c r="G158">
        <v>128</v>
      </c>
      <c r="H158">
        <v>0</v>
      </c>
      <c r="I158">
        <f t="shared" si="19"/>
        <v>0</v>
      </c>
      <c r="J158">
        <f t="shared" si="20"/>
        <v>0</v>
      </c>
      <c r="K158">
        <f t="shared" si="21"/>
        <v>0</v>
      </c>
      <c r="L158">
        <f t="shared" si="22"/>
        <v>0</v>
      </c>
      <c r="M158"/>
      <c r="N158">
        <v>0</v>
      </c>
      <c r="O158"/>
      <c r="P158"/>
      <c r="Q158"/>
      <c r="R158"/>
      <c r="S158">
        <f t="shared" si="23"/>
        <v>0</v>
      </c>
      <c r="T158"/>
      <c r="U158"/>
      <c r="V158"/>
      <c r="W158"/>
      <c r="Z158" s="1">
        <f t="shared" si="24"/>
        <v>0</v>
      </c>
    </row>
    <row r="159" spans="1:26" ht="24.95" customHeight="1" x14ac:dyDescent="0.25">
      <c r="A159"/>
      <c r="B159"/>
      <c r="C159" t="s">
        <v>1726</v>
      </c>
      <c r="D159" s="2" t="s">
        <v>1727</v>
      </c>
      <c r="E159" s="2"/>
      <c r="F159" t="s">
        <v>215</v>
      </c>
      <c r="G159">
        <v>24</v>
      </c>
      <c r="H159">
        <v>0</v>
      </c>
      <c r="I159">
        <f t="shared" si="19"/>
        <v>0</v>
      </c>
      <c r="J159">
        <f t="shared" si="20"/>
        <v>0</v>
      </c>
      <c r="K159">
        <f t="shared" si="21"/>
        <v>0</v>
      </c>
      <c r="L159">
        <f t="shared" si="22"/>
        <v>0</v>
      </c>
      <c r="M159"/>
      <c r="N159">
        <v>0</v>
      </c>
      <c r="O159"/>
      <c r="P159"/>
      <c r="Q159"/>
      <c r="R159"/>
      <c r="S159">
        <f t="shared" si="23"/>
        <v>0</v>
      </c>
      <c r="T159"/>
      <c r="U159"/>
      <c r="V159"/>
      <c r="W159"/>
      <c r="Z159" s="1">
        <f t="shared" si="24"/>
        <v>0</v>
      </c>
    </row>
    <row r="160" spans="1:26" ht="24.95" customHeight="1" x14ac:dyDescent="0.25">
      <c r="A160"/>
      <c r="B160"/>
      <c r="C160" t="s">
        <v>1728</v>
      </c>
      <c r="D160" s="2" t="s">
        <v>1729</v>
      </c>
      <c r="E160" s="2"/>
      <c r="F160" t="s">
        <v>215</v>
      </c>
      <c r="G160">
        <v>526</v>
      </c>
      <c r="H160">
        <v>0</v>
      </c>
      <c r="I160">
        <f t="shared" si="19"/>
        <v>0</v>
      </c>
      <c r="J160">
        <f t="shared" si="20"/>
        <v>0</v>
      </c>
      <c r="K160">
        <f t="shared" si="21"/>
        <v>0</v>
      </c>
      <c r="L160">
        <f t="shared" si="22"/>
        <v>0</v>
      </c>
      <c r="M160"/>
      <c r="N160">
        <v>0</v>
      </c>
      <c r="O160"/>
      <c r="P160"/>
      <c r="Q160"/>
      <c r="R160"/>
      <c r="S160">
        <f t="shared" si="23"/>
        <v>0</v>
      </c>
      <c r="T160"/>
      <c r="U160"/>
      <c r="V160"/>
      <c r="W160"/>
      <c r="Z160" s="1">
        <f t="shared" si="24"/>
        <v>0</v>
      </c>
    </row>
    <row r="161" spans="1:26" ht="24.95" customHeight="1" x14ac:dyDescent="0.25">
      <c r="A161"/>
      <c r="B161"/>
      <c r="C161" t="s">
        <v>1730</v>
      </c>
      <c r="D161" s="2" t="s">
        <v>1731</v>
      </c>
      <c r="E161" s="2"/>
      <c r="F161" t="s">
        <v>215</v>
      </c>
      <c r="G161">
        <v>24</v>
      </c>
      <c r="H161">
        <v>0</v>
      </c>
      <c r="I161">
        <f t="shared" si="19"/>
        <v>0</v>
      </c>
      <c r="J161">
        <f t="shared" si="20"/>
        <v>0</v>
      </c>
      <c r="K161">
        <f t="shared" si="21"/>
        <v>0</v>
      </c>
      <c r="L161">
        <f t="shared" si="22"/>
        <v>0</v>
      </c>
      <c r="M161"/>
      <c r="N161">
        <v>0</v>
      </c>
      <c r="O161"/>
      <c r="P161"/>
      <c r="Q161"/>
      <c r="R161"/>
      <c r="S161">
        <f t="shared" si="23"/>
        <v>0</v>
      </c>
      <c r="T161"/>
      <c r="U161"/>
      <c r="V161"/>
      <c r="W161"/>
      <c r="Z161" s="1">
        <f t="shared" si="24"/>
        <v>0</v>
      </c>
    </row>
    <row r="162" spans="1:26" ht="24.95" customHeight="1" x14ac:dyDescent="0.25">
      <c r="A162"/>
      <c r="B162"/>
      <c r="C162" t="s">
        <v>1732</v>
      </c>
      <c r="D162" s="2" t="s">
        <v>1733</v>
      </c>
      <c r="E162" s="2"/>
      <c r="F162" t="s">
        <v>215</v>
      </c>
      <c r="G162">
        <v>22</v>
      </c>
      <c r="H162">
        <v>0</v>
      </c>
      <c r="I162">
        <f t="shared" si="19"/>
        <v>0</v>
      </c>
      <c r="J162">
        <f t="shared" si="20"/>
        <v>0</v>
      </c>
      <c r="K162">
        <f t="shared" si="21"/>
        <v>0</v>
      </c>
      <c r="L162">
        <f t="shared" si="22"/>
        <v>0</v>
      </c>
      <c r="M162"/>
      <c r="N162">
        <v>0</v>
      </c>
      <c r="O162"/>
      <c r="P162"/>
      <c r="Q162"/>
      <c r="R162"/>
      <c r="S162">
        <f t="shared" si="23"/>
        <v>0</v>
      </c>
      <c r="T162"/>
      <c r="U162"/>
      <c r="V162"/>
      <c r="W162"/>
      <c r="Z162" s="1">
        <f t="shared" si="24"/>
        <v>0</v>
      </c>
    </row>
    <row r="163" spans="1:26" ht="24.95" customHeight="1" x14ac:dyDescent="0.25">
      <c r="A163"/>
      <c r="B163"/>
      <c r="C163" t="s">
        <v>1734</v>
      </c>
      <c r="D163" s="2" t="s">
        <v>1735</v>
      </c>
      <c r="E163" s="2"/>
      <c r="F163" t="s">
        <v>255</v>
      </c>
      <c r="G163">
        <v>2.0291392922401426</v>
      </c>
      <c r="H163">
        <v>0</v>
      </c>
      <c r="I163">
        <f t="shared" si="19"/>
        <v>0</v>
      </c>
      <c r="J163">
        <f t="shared" si="20"/>
        <v>0</v>
      </c>
      <c r="K163">
        <f t="shared" si="21"/>
        <v>0</v>
      </c>
      <c r="L163">
        <f t="shared" si="22"/>
        <v>0</v>
      </c>
      <c r="M163"/>
      <c r="N163">
        <v>0</v>
      </c>
      <c r="O163"/>
      <c r="P163"/>
      <c r="Q163"/>
      <c r="R163"/>
      <c r="S163">
        <f t="shared" si="23"/>
        <v>0</v>
      </c>
      <c r="T163"/>
      <c r="U163"/>
      <c r="V163"/>
      <c r="W163"/>
      <c r="Z163" s="1">
        <f t="shared" si="24"/>
        <v>0</v>
      </c>
    </row>
    <row r="164" spans="1:26" x14ac:dyDescent="0.25">
      <c r="A164"/>
      <c r="B164"/>
      <c r="C164">
        <v>733</v>
      </c>
      <c r="D164" s="2" t="s">
        <v>397</v>
      </c>
      <c r="E164" s="2"/>
      <c r="F164"/>
      <c r="G164"/>
      <c r="H164"/>
      <c r="I164">
        <f>ROUND((SUM(I153:I163))/1,2)</f>
        <v>0</v>
      </c>
      <c r="J164"/>
      <c r="K164"/>
      <c r="L164">
        <f>ROUND((SUM(L153:L163))/1,2)</f>
        <v>0</v>
      </c>
      <c r="M164">
        <f>ROUND((SUM(M153:M163))/1,2)</f>
        <v>0</v>
      </c>
      <c r="N164"/>
      <c r="O164"/>
      <c r="P164"/>
      <c r="Q164"/>
      <c r="R164"/>
      <c r="S164">
        <f>ROUND((SUM(S153:S163))/1,2)</f>
        <v>0</v>
      </c>
      <c r="T164"/>
      <c r="U164"/>
      <c r="V164">
        <f>ROUND((SUM(V153:V163))/1,2)</f>
        <v>0</v>
      </c>
      <c r="W164"/>
      <c r="X164"/>
      <c r="Y164"/>
      <c r="Z164"/>
    </row>
    <row r="165" spans="1:26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1:26" x14ac:dyDescent="0.25">
      <c r="A166"/>
      <c r="B166"/>
      <c r="C166">
        <v>734</v>
      </c>
      <c r="D166" s="2" t="s">
        <v>398</v>
      </c>
      <c r="E166" s="2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</row>
    <row r="167" spans="1:26" ht="24.95" customHeight="1" x14ac:dyDescent="0.25">
      <c r="A167"/>
      <c r="B167"/>
      <c r="C167" t="s">
        <v>445</v>
      </c>
      <c r="D167" s="2" t="s">
        <v>446</v>
      </c>
      <c r="E167" s="2"/>
      <c r="F167" t="s">
        <v>218</v>
      </c>
      <c r="G167">
        <v>1</v>
      </c>
      <c r="H167">
        <v>0</v>
      </c>
      <c r="I167">
        <f t="shared" ref="I167:I199" si="25">ROUND(G167*(H167),2)</f>
        <v>0</v>
      </c>
      <c r="J167">
        <f t="shared" ref="J167:J199" si="26">ROUND(G167*(N167),2)</f>
        <v>0</v>
      </c>
      <c r="K167">
        <f t="shared" ref="K167:K199" si="27">ROUND(G167*(O167),2)</f>
        <v>0</v>
      </c>
      <c r="L167">
        <f t="shared" ref="L167:L199" si="28">ROUND(G167*(H167),2)</f>
        <v>0</v>
      </c>
      <c r="M167"/>
      <c r="N167">
        <v>0</v>
      </c>
      <c r="O167"/>
      <c r="P167">
        <v>2.0000000000000002E-5</v>
      </c>
      <c r="Q167"/>
      <c r="R167">
        <v>2.0000000000000002E-5</v>
      </c>
      <c r="S167">
        <f t="shared" ref="S167:S199" si="29">ROUND(G167*(P167),3)</f>
        <v>0</v>
      </c>
      <c r="T167"/>
      <c r="U167"/>
      <c r="V167"/>
      <c r="W167"/>
      <c r="Z167" s="1">
        <f t="shared" ref="Z167:Z199" si="30">0.058844*POWER(I167,0.952797)</f>
        <v>0</v>
      </c>
    </row>
    <row r="168" spans="1:26" ht="24.95" customHeight="1" x14ac:dyDescent="0.25">
      <c r="A168"/>
      <c r="B168"/>
      <c r="C168" t="s">
        <v>1736</v>
      </c>
      <c r="D168" s="2" t="s">
        <v>1737</v>
      </c>
      <c r="E168" s="2"/>
      <c r="F168" t="s">
        <v>218</v>
      </c>
      <c r="G168">
        <v>1</v>
      </c>
      <c r="H168">
        <v>0</v>
      </c>
      <c r="I168">
        <f t="shared" si="25"/>
        <v>0</v>
      </c>
      <c r="J168">
        <f t="shared" si="26"/>
        <v>0</v>
      </c>
      <c r="K168">
        <f t="shared" si="27"/>
        <v>0</v>
      </c>
      <c r="L168">
        <f t="shared" si="28"/>
        <v>0</v>
      </c>
      <c r="M168"/>
      <c r="N168">
        <v>0</v>
      </c>
      <c r="O168"/>
      <c r="P168"/>
      <c r="Q168"/>
      <c r="R168"/>
      <c r="S168">
        <f t="shared" si="29"/>
        <v>0</v>
      </c>
      <c r="T168"/>
      <c r="U168"/>
      <c r="V168"/>
      <c r="W168"/>
      <c r="Z168" s="1">
        <f t="shared" si="30"/>
        <v>0</v>
      </c>
    </row>
    <row r="169" spans="1:26" ht="24.95" customHeight="1" x14ac:dyDescent="0.25">
      <c r="A169"/>
      <c r="B169"/>
      <c r="C169" t="s">
        <v>636</v>
      </c>
      <c r="D169" s="2" t="s">
        <v>637</v>
      </c>
      <c r="E169" s="2"/>
      <c r="F169" t="s">
        <v>218</v>
      </c>
      <c r="G169">
        <v>7</v>
      </c>
      <c r="H169">
        <v>0</v>
      </c>
      <c r="I169">
        <f t="shared" si="25"/>
        <v>0</v>
      </c>
      <c r="J169">
        <f t="shared" si="26"/>
        <v>0</v>
      </c>
      <c r="K169">
        <f t="shared" si="27"/>
        <v>0</v>
      </c>
      <c r="L169">
        <f t="shared" si="28"/>
        <v>0</v>
      </c>
      <c r="M169"/>
      <c r="N169">
        <v>0</v>
      </c>
      <c r="O169"/>
      <c r="P169">
        <v>2.0000000000000002E-5</v>
      </c>
      <c r="Q169"/>
      <c r="R169">
        <v>2.0000000000000002E-5</v>
      </c>
      <c r="S169">
        <f t="shared" si="29"/>
        <v>0</v>
      </c>
      <c r="T169"/>
      <c r="U169"/>
      <c r="V169"/>
      <c r="W169"/>
      <c r="Z169" s="1">
        <f t="shared" si="30"/>
        <v>0</v>
      </c>
    </row>
    <row r="170" spans="1:26" ht="24.95" customHeight="1" x14ac:dyDescent="0.25">
      <c r="A170"/>
      <c r="B170"/>
      <c r="C170" t="s">
        <v>1738</v>
      </c>
      <c r="D170" s="2" t="s">
        <v>1739</v>
      </c>
      <c r="E170" s="2"/>
      <c r="F170" t="s">
        <v>218</v>
      </c>
      <c r="G170">
        <v>6</v>
      </c>
      <c r="H170">
        <v>0</v>
      </c>
      <c r="I170">
        <f t="shared" si="25"/>
        <v>0</v>
      </c>
      <c r="J170">
        <f t="shared" si="26"/>
        <v>0</v>
      </c>
      <c r="K170">
        <f t="shared" si="27"/>
        <v>0</v>
      </c>
      <c r="L170">
        <f t="shared" si="28"/>
        <v>0</v>
      </c>
      <c r="M170"/>
      <c r="N170">
        <v>0</v>
      </c>
      <c r="O170"/>
      <c r="P170"/>
      <c r="Q170"/>
      <c r="R170"/>
      <c r="S170">
        <f t="shared" si="29"/>
        <v>0</v>
      </c>
      <c r="T170"/>
      <c r="U170"/>
      <c r="V170"/>
      <c r="W170"/>
      <c r="Z170" s="1">
        <f t="shared" si="30"/>
        <v>0</v>
      </c>
    </row>
    <row r="171" spans="1:26" ht="24.95" customHeight="1" x14ac:dyDescent="0.25">
      <c r="A171"/>
      <c r="B171"/>
      <c r="C171" t="s">
        <v>638</v>
      </c>
      <c r="D171" s="2" t="s">
        <v>639</v>
      </c>
      <c r="E171" s="2"/>
      <c r="F171" t="s">
        <v>218</v>
      </c>
      <c r="G171">
        <v>1</v>
      </c>
      <c r="H171">
        <v>0</v>
      </c>
      <c r="I171">
        <f t="shared" si="25"/>
        <v>0</v>
      </c>
      <c r="J171">
        <f t="shared" si="26"/>
        <v>0</v>
      </c>
      <c r="K171">
        <f t="shared" si="27"/>
        <v>0</v>
      </c>
      <c r="L171">
        <f t="shared" si="28"/>
        <v>0</v>
      </c>
      <c r="M171"/>
      <c r="N171">
        <v>0</v>
      </c>
      <c r="O171"/>
      <c r="P171"/>
      <c r="Q171"/>
      <c r="R171"/>
      <c r="S171">
        <f t="shared" si="29"/>
        <v>0</v>
      </c>
      <c r="T171"/>
      <c r="U171"/>
      <c r="V171"/>
      <c r="W171"/>
      <c r="Z171" s="1">
        <f t="shared" si="30"/>
        <v>0</v>
      </c>
    </row>
    <row r="172" spans="1:26" ht="24.95" customHeight="1" x14ac:dyDescent="0.25">
      <c r="A172"/>
      <c r="B172"/>
      <c r="C172" t="s">
        <v>1740</v>
      </c>
      <c r="D172" s="2" t="s">
        <v>1741</v>
      </c>
      <c r="E172" s="2"/>
      <c r="F172" t="s">
        <v>218</v>
      </c>
      <c r="G172">
        <v>3</v>
      </c>
      <c r="H172">
        <v>0</v>
      </c>
      <c r="I172">
        <f t="shared" si="25"/>
        <v>0</v>
      </c>
      <c r="J172">
        <f t="shared" si="26"/>
        <v>0</v>
      </c>
      <c r="K172">
        <f t="shared" si="27"/>
        <v>0</v>
      </c>
      <c r="L172">
        <f t="shared" si="28"/>
        <v>0</v>
      </c>
      <c r="M172"/>
      <c r="N172">
        <v>0</v>
      </c>
      <c r="O172"/>
      <c r="P172">
        <v>3.0000000000000001E-5</v>
      </c>
      <c r="Q172"/>
      <c r="R172">
        <v>3.0000000000000001E-5</v>
      </c>
      <c r="S172">
        <f t="shared" si="29"/>
        <v>0</v>
      </c>
      <c r="T172"/>
      <c r="U172"/>
      <c r="V172"/>
      <c r="W172"/>
      <c r="Z172" s="1">
        <f t="shared" si="30"/>
        <v>0</v>
      </c>
    </row>
    <row r="173" spans="1:26" ht="24.95" customHeight="1" x14ac:dyDescent="0.25">
      <c r="A173"/>
      <c r="B173"/>
      <c r="C173" t="s">
        <v>1742</v>
      </c>
      <c r="D173" s="2" t="s">
        <v>1743</v>
      </c>
      <c r="E173" s="2"/>
      <c r="F173" t="s">
        <v>218</v>
      </c>
      <c r="G173">
        <v>3</v>
      </c>
      <c r="H173">
        <v>0</v>
      </c>
      <c r="I173">
        <f t="shared" si="25"/>
        <v>0</v>
      </c>
      <c r="J173">
        <f t="shared" si="26"/>
        <v>0</v>
      </c>
      <c r="K173">
        <f t="shared" si="27"/>
        <v>0</v>
      </c>
      <c r="L173">
        <f t="shared" si="28"/>
        <v>0</v>
      </c>
      <c r="M173"/>
      <c r="N173">
        <v>0</v>
      </c>
      <c r="O173"/>
      <c r="P173"/>
      <c r="Q173"/>
      <c r="R173"/>
      <c r="S173">
        <f t="shared" si="29"/>
        <v>0</v>
      </c>
      <c r="T173"/>
      <c r="U173"/>
      <c r="V173"/>
      <c r="W173"/>
      <c r="Z173" s="1">
        <f t="shared" si="30"/>
        <v>0</v>
      </c>
    </row>
    <row r="174" spans="1:26" ht="24.95" customHeight="1" x14ac:dyDescent="0.25">
      <c r="A174"/>
      <c r="B174"/>
      <c r="C174" t="s">
        <v>1744</v>
      </c>
      <c r="D174" s="2" t="s">
        <v>1745</v>
      </c>
      <c r="E174" s="2"/>
      <c r="F174" t="s">
        <v>218</v>
      </c>
      <c r="G174">
        <v>10</v>
      </c>
      <c r="H174">
        <v>0</v>
      </c>
      <c r="I174">
        <f t="shared" si="25"/>
        <v>0</v>
      </c>
      <c r="J174">
        <f t="shared" si="26"/>
        <v>0</v>
      </c>
      <c r="K174">
        <f t="shared" si="27"/>
        <v>0</v>
      </c>
      <c r="L174">
        <f t="shared" si="28"/>
        <v>0</v>
      </c>
      <c r="M174"/>
      <c r="N174">
        <v>0</v>
      </c>
      <c r="O174"/>
      <c r="P174">
        <v>3.0000000000000001E-5</v>
      </c>
      <c r="Q174"/>
      <c r="R174">
        <v>3.0000000000000001E-5</v>
      </c>
      <c r="S174">
        <f t="shared" si="29"/>
        <v>0</v>
      </c>
      <c r="T174"/>
      <c r="U174"/>
      <c r="V174"/>
      <c r="W174"/>
      <c r="Z174" s="1">
        <f t="shared" si="30"/>
        <v>0</v>
      </c>
    </row>
    <row r="175" spans="1:26" ht="24.95" customHeight="1" x14ac:dyDescent="0.25">
      <c r="A175"/>
      <c r="B175"/>
      <c r="C175" t="s">
        <v>1746</v>
      </c>
      <c r="D175" s="2" t="s">
        <v>1747</v>
      </c>
      <c r="E175" s="2"/>
      <c r="F175" t="s">
        <v>218</v>
      </c>
      <c r="G175">
        <v>10</v>
      </c>
      <c r="H175">
        <v>0</v>
      </c>
      <c r="I175">
        <f t="shared" si="25"/>
        <v>0</v>
      </c>
      <c r="J175">
        <f t="shared" si="26"/>
        <v>0</v>
      </c>
      <c r="K175">
        <f t="shared" si="27"/>
        <v>0</v>
      </c>
      <c r="L175">
        <f t="shared" si="28"/>
        <v>0</v>
      </c>
      <c r="M175"/>
      <c r="N175">
        <v>0</v>
      </c>
      <c r="O175"/>
      <c r="P175"/>
      <c r="Q175"/>
      <c r="R175"/>
      <c r="S175">
        <f t="shared" si="29"/>
        <v>0</v>
      </c>
      <c r="T175"/>
      <c r="U175"/>
      <c r="V175"/>
      <c r="W175"/>
      <c r="Z175" s="1">
        <f t="shared" si="30"/>
        <v>0</v>
      </c>
    </row>
    <row r="176" spans="1:26" ht="24.95" customHeight="1" x14ac:dyDescent="0.25">
      <c r="A176"/>
      <c r="B176"/>
      <c r="C176" t="s">
        <v>1748</v>
      </c>
      <c r="D176" s="2" t="s">
        <v>1749</v>
      </c>
      <c r="E176" s="2"/>
      <c r="F176" t="s">
        <v>218</v>
      </c>
      <c r="G176">
        <v>3</v>
      </c>
      <c r="H176">
        <v>0</v>
      </c>
      <c r="I176">
        <f t="shared" si="25"/>
        <v>0</v>
      </c>
      <c r="J176">
        <f t="shared" si="26"/>
        <v>0</v>
      </c>
      <c r="K176">
        <f t="shared" si="27"/>
        <v>0</v>
      </c>
      <c r="L176">
        <f t="shared" si="28"/>
        <v>0</v>
      </c>
      <c r="M176"/>
      <c r="N176">
        <v>0</v>
      </c>
      <c r="O176"/>
      <c r="P176">
        <v>4.0000000000000003E-5</v>
      </c>
      <c r="Q176"/>
      <c r="R176">
        <v>4.0000000000000003E-5</v>
      </c>
      <c r="S176">
        <f t="shared" si="29"/>
        <v>0</v>
      </c>
      <c r="T176"/>
      <c r="U176"/>
      <c r="V176"/>
      <c r="W176"/>
      <c r="Z176" s="1">
        <f t="shared" si="30"/>
        <v>0</v>
      </c>
    </row>
    <row r="177" spans="1:26" ht="24.95" customHeight="1" x14ac:dyDescent="0.25">
      <c r="A177"/>
      <c r="B177"/>
      <c r="C177" t="s">
        <v>648</v>
      </c>
      <c r="D177" s="2" t="s">
        <v>649</v>
      </c>
      <c r="E177" s="2"/>
      <c r="F177" t="s">
        <v>218</v>
      </c>
      <c r="G177">
        <v>3</v>
      </c>
      <c r="H177">
        <v>0</v>
      </c>
      <c r="I177">
        <f t="shared" si="25"/>
        <v>0</v>
      </c>
      <c r="J177">
        <f t="shared" si="26"/>
        <v>0</v>
      </c>
      <c r="K177">
        <f t="shared" si="27"/>
        <v>0</v>
      </c>
      <c r="L177">
        <f t="shared" si="28"/>
        <v>0</v>
      </c>
      <c r="M177"/>
      <c r="N177">
        <v>0</v>
      </c>
      <c r="O177"/>
      <c r="P177"/>
      <c r="Q177"/>
      <c r="R177"/>
      <c r="S177">
        <f t="shared" si="29"/>
        <v>0</v>
      </c>
      <c r="T177"/>
      <c r="U177"/>
      <c r="V177"/>
      <c r="W177"/>
      <c r="Z177" s="1">
        <f t="shared" si="30"/>
        <v>0</v>
      </c>
    </row>
    <row r="178" spans="1:26" ht="24.95" customHeight="1" x14ac:dyDescent="0.25">
      <c r="A178"/>
      <c r="B178"/>
      <c r="C178" t="s">
        <v>652</v>
      </c>
      <c r="D178" s="2" t="s">
        <v>653</v>
      </c>
      <c r="E178" s="2"/>
      <c r="F178" t="s">
        <v>218</v>
      </c>
      <c r="G178">
        <v>2</v>
      </c>
      <c r="H178">
        <v>0</v>
      </c>
      <c r="I178">
        <f t="shared" si="25"/>
        <v>0</v>
      </c>
      <c r="J178">
        <f t="shared" si="26"/>
        <v>0</v>
      </c>
      <c r="K178">
        <f t="shared" si="27"/>
        <v>0</v>
      </c>
      <c r="L178">
        <f t="shared" si="28"/>
        <v>0</v>
      </c>
      <c r="M178"/>
      <c r="N178">
        <v>0</v>
      </c>
      <c r="O178"/>
      <c r="P178">
        <v>1.0000000000000001E-5</v>
      </c>
      <c r="Q178"/>
      <c r="R178">
        <v>1.0000000000000001E-5</v>
      </c>
      <c r="S178">
        <f t="shared" si="29"/>
        <v>0</v>
      </c>
      <c r="T178"/>
      <c r="U178"/>
      <c r="V178"/>
      <c r="W178"/>
      <c r="Z178" s="1">
        <f t="shared" si="30"/>
        <v>0</v>
      </c>
    </row>
    <row r="179" spans="1:26" ht="24.95" customHeight="1" x14ac:dyDescent="0.25">
      <c r="A179"/>
      <c r="B179"/>
      <c r="C179" t="s">
        <v>1750</v>
      </c>
      <c r="D179" s="2" t="s">
        <v>1751</v>
      </c>
      <c r="E179" s="2"/>
      <c r="F179" t="s">
        <v>218</v>
      </c>
      <c r="G179">
        <v>2</v>
      </c>
      <c r="H179">
        <v>0</v>
      </c>
      <c r="I179">
        <f t="shared" si="25"/>
        <v>0</v>
      </c>
      <c r="J179">
        <f t="shared" si="26"/>
        <v>0</v>
      </c>
      <c r="K179">
        <f t="shared" si="27"/>
        <v>0</v>
      </c>
      <c r="L179">
        <f t="shared" si="28"/>
        <v>0</v>
      </c>
      <c r="M179">
        <f>ROUND(G179*(H179),2)</f>
        <v>0</v>
      </c>
      <c r="N179">
        <v>0</v>
      </c>
      <c r="O179"/>
      <c r="P179"/>
      <c r="Q179"/>
      <c r="R179"/>
      <c r="S179">
        <f t="shared" si="29"/>
        <v>0</v>
      </c>
      <c r="T179"/>
      <c r="U179"/>
      <c r="V179"/>
      <c r="W179"/>
      <c r="Z179" s="1">
        <f t="shared" si="30"/>
        <v>0</v>
      </c>
    </row>
    <row r="180" spans="1:26" ht="24.95" customHeight="1" x14ac:dyDescent="0.25">
      <c r="A180"/>
      <c r="B180"/>
      <c r="C180" t="s">
        <v>1752</v>
      </c>
      <c r="D180" s="2" t="s">
        <v>1753</v>
      </c>
      <c r="E180" s="2"/>
      <c r="F180" t="s">
        <v>218</v>
      </c>
      <c r="G180">
        <v>3</v>
      </c>
      <c r="H180">
        <v>0</v>
      </c>
      <c r="I180">
        <f t="shared" si="25"/>
        <v>0</v>
      </c>
      <c r="J180">
        <f t="shared" si="26"/>
        <v>0</v>
      </c>
      <c r="K180">
        <f t="shared" si="27"/>
        <v>0</v>
      </c>
      <c r="L180">
        <f t="shared" si="28"/>
        <v>0</v>
      </c>
      <c r="M180"/>
      <c r="N180">
        <v>0</v>
      </c>
      <c r="O180"/>
      <c r="P180"/>
      <c r="Q180"/>
      <c r="R180"/>
      <c r="S180">
        <f t="shared" si="29"/>
        <v>0</v>
      </c>
      <c r="T180"/>
      <c r="U180"/>
      <c r="V180"/>
      <c r="W180"/>
      <c r="Z180" s="1">
        <f t="shared" si="30"/>
        <v>0</v>
      </c>
    </row>
    <row r="181" spans="1:26" ht="35.1" customHeight="1" x14ac:dyDescent="0.25">
      <c r="A181"/>
      <c r="B181"/>
      <c r="C181" t="s">
        <v>1754</v>
      </c>
      <c r="D181" s="2" t="s">
        <v>1755</v>
      </c>
      <c r="E181" s="2"/>
      <c r="F181" t="s">
        <v>218</v>
      </c>
      <c r="G181">
        <v>3</v>
      </c>
      <c r="H181">
        <v>0</v>
      </c>
      <c r="I181">
        <f t="shared" si="25"/>
        <v>0</v>
      </c>
      <c r="J181">
        <f t="shared" si="26"/>
        <v>0</v>
      </c>
      <c r="K181">
        <f t="shared" si="27"/>
        <v>0</v>
      </c>
      <c r="L181">
        <f t="shared" si="28"/>
        <v>0</v>
      </c>
      <c r="M181"/>
      <c r="N181">
        <v>0</v>
      </c>
      <c r="O181"/>
      <c r="P181"/>
      <c r="Q181"/>
      <c r="R181"/>
      <c r="S181">
        <f t="shared" si="29"/>
        <v>0</v>
      </c>
      <c r="T181"/>
      <c r="U181"/>
      <c r="V181"/>
      <c r="W181"/>
      <c r="Z181" s="1">
        <f t="shared" si="30"/>
        <v>0</v>
      </c>
    </row>
    <row r="182" spans="1:26" ht="24.95" customHeight="1" x14ac:dyDescent="0.25">
      <c r="A182"/>
      <c r="B182"/>
      <c r="C182" t="s">
        <v>664</v>
      </c>
      <c r="D182" s="2" t="s">
        <v>665</v>
      </c>
      <c r="E182" s="2"/>
      <c r="F182" t="s">
        <v>535</v>
      </c>
      <c r="G182">
        <v>34</v>
      </c>
      <c r="H182">
        <v>0</v>
      </c>
      <c r="I182">
        <f t="shared" si="25"/>
        <v>0</v>
      </c>
      <c r="J182">
        <f t="shared" si="26"/>
        <v>0</v>
      </c>
      <c r="K182">
        <f t="shared" si="27"/>
        <v>0</v>
      </c>
      <c r="L182">
        <f t="shared" si="28"/>
        <v>0</v>
      </c>
      <c r="M182"/>
      <c r="N182">
        <v>0</v>
      </c>
      <c r="O182"/>
      <c r="P182"/>
      <c r="Q182"/>
      <c r="R182"/>
      <c r="S182">
        <f t="shared" si="29"/>
        <v>0</v>
      </c>
      <c r="T182"/>
      <c r="U182"/>
      <c r="V182"/>
      <c r="W182"/>
      <c r="Z182" s="1">
        <f t="shared" si="30"/>
        <v>0</v>
      </c>
    </row>
    <row r="183" spans="1:26" ht="35.1" customHeight="1" x14ac:dyDescent="0.25">
      <c r="A183"/>
      <c r="B183"/>
      <c r="C183" t="s">
        <v>1756</v>
      </c>
      <c r="D183" s="2" t="s">
        <v>1757</v>
      </c>
      <c r="E183" s="2"/>
      <c r="F183" t="s">
        <v>218</v>
      </c>
      <c r="G183">
        <v>34</v>
      </c>
      <c r="H183">
        <v>0</v>
      </c>
      <c r="I183">
        <f t="shared" si="25"/>
        <v>0</v>
      </c>
      <c r="J183">
        <f t="shared" si="26"/>
        <v>0</v>
      </c>
      <c r="K183">
        <f t="shared" si="27"/>
        <v>0</v>
      </c>
      <c r="L183">
        <f t="shared" si="28"/>
        <v>0</v>
      </c>
      <c r="M183"/>
      <c r="N183">
        <v>0</v>
      </c>
      <c r="O183"/>
      <c r="P183"/>
      <c r="Q183"/>
      <c r="R183"/>
      <c r="S183">
        <f t="shared" si="29"/>
        <v>0</v>
      </c>
      <c r="T183"/>
      <c r="U183"/>
      <c r="V183"/>
      <c r="W183"/>
      <c r="Z183" s="1">
        <f t="shared" si="30"/>
        <v>0</v>
      </c>
    </row>
    <row r="184" spans="1:26" ht="24.95" customHeight="1" x14ac:dyDescent="0.25">
      <c r="A184"/>
      <c r="B184"/>
      <c r="C184" t="s">
        <v>669</v>
      </c>
      <c r="D184" s="2" t="s">
        <v>670</v>
      </c>
      <c r="E184" s="2"/>
      <c r="F184" t="s">
        <v>218</v>
      </c>
      <c r="G184">
        <v>34</v>
      </c>
      <c r="H184">
        <v>0</v>
      </c>
      <c r="I184">
        <f t="shared" si="25"/>
        <v>0</v>
      </c>
      <c r="J184">
        <f t="shared" si="26"/>
        <v>0</v>
      </c>
      <c r="K184">
        <f t="shared" si="27"/>
        <v>0</v>
      </c>
      <c r="L184">
        <f t="shared" si="28"/>
        <v>0</v>
      </c>
      <c r="M184"/>
      <c r="N184">
        <v>0</v>
      </c>
      <c r="O184"/>
      <c r="P184">
        <v>3.3E-4</v>
      </c>
      <c r="Q184"/>
      <c r="R184">
        <v>3.3E-4</v>
      </c>
      <c r="S184">
        <f t="shared" si="29"/>
        <v>1.0999999999999999E-2</v>
      </c>
      <c r="T184"/>
      <c r="U184"/>
      <c r="V184"/>
      <c r="W184"/>
      <c r="Z184" s="1">
        <f t="shared" si="30"/>
        <v>0</v>
      </c>
    </row>
    <row r="185" spans="1:26" ht="35.1" customHeight="1" x14ac:dyDescent="0.25">
      <c r="A185"/>
      <c r="B185"/>
      <c r="C185" t="s">
        <v>1758</v>
      </c>
      <c r="D185" s="2" t="s">
        <v>1759</v>
      </c>
      <c r="E185" s="2"/>
      <c r="F185" t="s">
        <v>218</v>
      </c>
      <c r="G185">
        <v>34</v>
      </c>
      <c r="H185">
        <v>0</v>
      </c>
      <c r="I185">
        <f t="shared" si="25"/>
        <v>0</v>
      </c>
      <c r="J185">
        <f t="shared" si="26"/>
        <v>0</v>
      </c>
      <c r="K185">
        <f t="shared" si="27"/>
        <v>0</v>
      </c>
      <c r="L185">
        <f t="shared" si="28"/>
        <v>0</v>
      </c>
      <c r="M185"/>
      <c r="N185">
        <v>0</v>
      </c>
      <c r="O185"/>
      <c r="P185"/>
      <c r="Q185"/>
      <c r="R185"/>
      <c r="S185">
        <f t="shared" si="29"/>
        <v>0</v>
      </c>
      <c r="T185"/>
      <c r="U185"/>
      <c r="V185"/>
      <c r="W185"/>
      <c r="Z185" s="1">
        <f t="shared" si="30"/>
        <v>0</v>
      </c>
    </row>
    <row r="186" spans="1:26" ht="24.95" customHeight="1" x14ac:dyDescent="0.25">
      <c r="A186"/>
      <c r="B186"/>
      <c r="C186" t="s">
        <v>1760</v>
      </c>
      <c r="D186" s="2" t="s">
        <v>1761</v>
      </c>
      <c r="E186" s="2"/>
      <c r="F186" t="s">
        <v>218</v>
      </c>
      <c r="G186">
        <v>1</v>
      </c>
      <c r="H186">
        <v>0</v>
      </c>
      <c r="I186">
        <f t="shared" si="25"/>
        <v>0</v>
      </c>
      <c r="J186">
        <f t="shared" si="26"/>
        <v>0</v>
      </c>
      <c r="K186">
        <f t="shared" si="27"/>
        <v>0</v>
      </c>
      <c r="L186">
        <f t="shared" si="28"/>
        <v>0</v>
      </c>
      <c r="M186"/>
      <c r="N186">
        <v>0</v>
      </c>
      <c r="O186"/>
      <c r="P186">
        <v>2.0000000000000002E-5</v>
      </c>
      <c r="Q186"/>
      <c r="R186">
        <v>2.0000000000000002E-5</v>
      </c>
      <c r="S186">
        <f t="shared" si="29"/>
        <v>0</v>
      </c>
      <c r="T186"/>
      <c r="U186"/>
      <c r="V186"/>
      <c r="W186"/>
      <c r="Z186" s="1">
        <f t="shared" si="30"/>
        <v>0</v>
      </c>
    </row>
    <row r="187" spans="1:26" ht="24.95" customHeight="1" x14ac:dyDescent="0.25">
      <c r="A187"/>
      <c r="B187"/>
      <c r="C187" t="s">
        <v>1762</v>
      </c>
      <c r="D187" s="2" t="s">
        <v>1763</v>
      </c>
      <c r="E187" s="2"/>
      <c r="F187" t="s">
        <v>218</v>
      </c>
      <c r="G187">
        <v>1</v>
      </c>
      <c r="H187">
        <v>0</v>
      </c>
      <c r="I187">
        <f t="shared" si="25"/>
        <v>0</v>
      </c>
      <c r="J187">
        <f t="shared" si="26"/>
        <v>0</v>
      </c>
      <c r="K187">
        <f t="shared" si="27"/>
        <v>0</v>
      </c>
      <c r="L187">
        <f t="shared" si="28"/>
        <v>0</v>
      </c>
      <c r="M187"/>
      <c r="N187">
        <v>0</v>
      </c>
      <c r="O187"/>
      <c r="P187"/>
      <c r="Q187"/>
      <c r="R187"/>
      <c r="S187">
        <f t="shared" si="29"/>
        <v>0</v>
      </c>
      <c r="T187"/>
      <c r="U187"/>
      <c r="V187"/>
      <c r="W187"/>
      <c r="Z187" s="1">
        <f t="shared" si="30"/>
        <v>0</v>
      </c>
    </row>
    <row r="188" spans="1:26" ht="24.95" customHeight="1" x14ac:dyDescent="0.25">
      <c r="A188"/>
      <c r="B188"/>
      <c r="C188" t="s">
        <v>685</v>
      </c>
      <c r="D188" s="2" t="s">
        <v>1764</v>
      </c>
      <c r="E188" s="2"/>
      <c r="F188" t="s">
        <v>218</v>
      </c>
      <c r="G188">
        <v>3</v>
      </c>
      <c r="H188">
        <v>0</v>
      </c>
      <c r="I188">
        <f t="shared" si="25"/>
        <v>0</v>
      </c>
      <c r="J188">
        <f t="shared" si="26"/>
        <v>0</v>
      </c>
      <c r="K188">
        <f t="shared" si="27"/>
        <v>0</v>
      </c>
      <c r="L188">
        <f t="shared" si="28"/>
        <v>0</v>
      </c>
      <c r="M188"/>
      <c r="N188">
        <v>0</v>
      </c>
      <c r="O188"/>
      <c r="P188">
        <v>4.8999999999999998E-4</v>
      </c>
      <c r="Q188"/>
      <c r="R188">
        <v>4.8999999999999998E-4</v>
      </c>
      <c r="S188">
        <f t="shared" si="29"/>
        <v>1E-3</v>
      </c>
      <c r="T188"/>
      <c r="U188"/>
      <c r="V188"/>
      <c r="W188"/>
      <c r="Z188" s="1">
        <f t="shared" si="30"/>
        <v>0</v>
      </c>
    </row>
    <row r="189" spans="1:26" ht="24.95" customHeight="1" x14ac:dyDescent="0.25">
      <c r="A189"/>
      <c r="B189"/>
      <c r="C189" t="s">
        <v>1765</v>
      </c>
      <c r="D189" s="2" t="s">
        <v>1766</v>
      </c>
      <c r="E189" s="2"/>
      <c r="F189" t="s">
        <v>218</v>
      </c>
      <c r="G189">
        <v>1</v>
      </c>
      <c r="H189">
        <v>0</v>
      </c>
      <c r="I189">
        <f t="shared" si="25"/>
        <v>0</v>
      </c>
      <c r="J189">
        <f t="shared" si="26"/>
        <v>0</v>
      </c>
      <c r="K189">
        <f t="shared" si="27"/>
        <v>0</v>
      </c>
      <c r="L189">
        <f t="shared" si="28"/>
        <v>0</v>
      </c>
      <c r="M189"/>
      <c r="N189">
        <v>0</v>
      </c>
      <c r="O189"/>
      <c r="P189">
        <v>5.0000000000000002E-5</v>
      </c>
      <c r="Q189"/>
      <c r="R189">
        <v>5.0000000000000002E-5</v>
      </c>
      <c r="S189">
        <f t="shared" si="29"/>
        <v>0</v>
      </c>
      <c r="T189"/>
      <c r="U189"/>
      <c r="V189"/>
      <c r="W189"/>
      <c r="Z189" s="1">
        <f t="shared" si="30"/>
        <v>0</v>
      </c>
    </row>
    <row r="190" spans="1:26" ht="24.95" customHeight="1" x14ac:dyDescent="0.25">
      <c r="A190"/>
      <c r="B190"/>
      <c r="C190" t="s">
        <v>1767</v>
      </c>
      <c r="D190" s="2" t="s">
        <v>1768</v>
      </c>
      <c r="E190" s="2"/>
      <c r="F190" t="s">
        <v>218</v>
      </c>
      <c r="G190">
        <v>1</v>
      </c>
      <c r="H190">
        <v>0</v>
      </c>
      <c r="I190">
        <f t="shared" si="25"/>
        <v>0</v>
      </c>
      <c r="J190">
        <f t="shared" si="26"/>
        <v>0</v>
      </c>
      <c r="K190">
        <f t="shared" si="27"/>
        <v>0</v>
      </c>
      <c r="L190">
        <f t="shared" si="28"/>
        <v>0</v>
      </c>
      <c r="M190"/>
      <c r="N190">
        <v>0</v>
      </c>
      <c r="O190"/>
      <c r="P190"/>
      <c r="Q190"/>
      <c r="R190"/>
      <c r="S190">
        <f t="shared" si="29"/>
        <v>0</v>
      </c>
      <c r="T190"/>
      <c r="U190"/>
      <c r="V190"/>
      <c r="W190"/>
      <c r="Z190" s="1">
        <f t="shared" si="30"/>
        <v>0</v>
      </c>
    </row>
    <row r="191" spans="1:26" ht="24.95" customHeight="1" x14ac:dyDescent="0.25">
      <c r="A191"/>
      <c r="B191"/>
      <c r="C191" t="s">
        <v>1769</v>
      </c>
      <c r="D191" s="2" t="s">
        <v>1770</v>
      </c>
      <c r="E191" s="2"/>
      <c r="F191" t="s">
        <v>218</v>
      </c>
      <c r="G191">
        <v>1</v>
      </c>
      <c r="H191">
        <v>0</v>
      </c>
      <c r="I191">
        <f t="shared" si="25"/>
        <v>0</v>
      </c>
      <c r="J191">
        <f t="shared" si="26"/>
        <v>0</v>
      </c>
      <c r="K191">
        <f t="shared" si="27"/>
        <v>0</v>
      </c>
      <c r="L191">
        <f t="shared" si="28"/>
        <v>0</v>
      </c>
      <c r="M191"/>
      <c r="N191">
        <v>0</v>
      </c>
      <c r="O191"/>
      <c r="P191">
        <v>6.0000000000000002E-5</v>
      </c>
      <c r="Q191"/>
      <c r="R191">
        <v>6.0000000000000002E-5</v>
      </c>
      <c r="S191">
        <f t="shared" si="29"/>
        <v>0</v>
      </c>
      <c r="T191"/>
      <c r="U191"/>
      <c r="V191"/>
      <c r="W191"/>
      <c r="Z191" s="1">
        <f t="shared" si="30"/>
        <v>0</v>
      </c>
    </row>
    <row r="192" spans="1:26" ht="24.95" customHeight="1" x14ac:dyDescent="0.25">
      <c r="A192"/>
      <c r="B192"/>
      <c r="C192" t="s">
        <v>1771</v>
      </c>
      <c r="D192" s="2" t="s">
        <v>1772</v>
      </c>
      <c r="E192" s="2"/>
      <c r="F192" t="s">
        <v>218</v>
      </c>
      <c r="G192">
        <v>1</v>
      </c>
      <c r="H192">
        <v>0</v>
      </c>
      <c r="I192">
        <f t="shared" si="25"/>
        <v>0</v>
      </c>
      <c r="J192">
        <f t="shared" si="26"/>
        <v>0</v>
      </c>
      <c r="K192">
        <f t="shared" si="27"/>
        <v>0</v>
      </c>
      <c r="L192">
        <f t="shared" si="28"/>
        <v>0</v>
      </c>
      <c r="M192"/>
      <c r="N192">
        <v>0</v>
      </c>
      <c r="O192"/>
      <c r="P192"/>
      <c r="Q192"/>
      <c r="R192"/>
      <c r="S192">
        <f t="shared" si="29"/>
        <v>0</v>
      </c>
      <c r="T192"/>
      <c r="U192"/>
      <c r="V192"/>
      <c r="W192"/>
      <c r="Z192" s="1">
        <f t="shared" si="30"/>
        <v>0</v>
      </c>
    </row>
    <row r="193" spans="1:26" ht="24.95" customHeight="1" x14ac:dyDescent="0.25">
      <c r="A193"/>
      <c r="B193"/>
      <c r="C193" t="s">
        <v>1773</v>
      </c>
      <c r="D193" s="2" t="s">
        <v>1774</v>
      </c>
      <c r="E193" s="2"/>
      <c r="F193" t="s">
        <v>218</v>
      </c>
      <c r="G193">
        <v>2</v>
      </c>
      <c r="H193">
        <v>0</v>
      </c>
      <c r="I193">
        <f t="shared" si="25"/>
        <v>0</v>
      </c>
      <c r="J193">
        <f t="shared" si="26"/>
        <v>0</v>
      </c>
      <c r="K193">
        <f t="shared" si="27"/>
        <v>0</v>
      </c>
      <c r="L193">
        <f t="shared" si="28"/>
        <v>0</v>
      </c>
      <c r="M193"/>
      <c r="N193">
        <v>0</v>
      </c>
      <c r="O193"/>
      <c r="P193">
        <v>6.0000000000000002E-5</v>
      </c>
      <c r="Q193"/>
      <c r="R193">
        <v>6.0000000000000002E-5</v>
      </c>
      <c r="S193">
        <f t="shared" si="29"/>
        <v>0</v>
      </c>
      <c r="T193"/>
      <c r="U193"/>
      <c r="V193"/>
      <c r="W193"/>
      <c r="Z193" s="1">
        <f t="shared" si="30"/>
        <v>0</v>
      </c>
    </row>
    <row r="194" spans="1:26" ht="24.95" customHeight="1" x14ac:dyDescent="0.25">
      <c r="A194"/>
      <c r="B194"/>
      <c r="C194" t="s">
        <v>1775</v>
      </c>
      <c r="D194" s="2" t="s">
        <v>1776</v>
      </c>
      <c r="E194" s="2"/>
      <c r="F194" t="s">
        <v>218</v>
      </c>
      <c r="G194">
        <v>2</v>
      </c>
      <c r="H194">
        <v>0</v>
      </c>
      <c r="I194">
        <f t="shared" si="25"/>
        <v>0</v>
      </c>
      <c r="J194">
        <f t="shared" si="26"/>
        <v>0</v>
      </c>
      <c r="K194">
        <f t="shared" si="27"/>
        <v>0</v>
      </c>
      <c r="L194">
        <f t="shared" si="28"/>
        <v>0</v>
      </c>
      <c r="M194"/>
      <c r="N194">
        <v>0</v>
      </c>
      <c r="O194"/>
      <c r="P194"/>
      <c r="Q194"/>
      <c r="R194"/>
      <c r="S194">
        <f t="shared" si="29"/>
        <v>0</v>
      </c>
      <c r="T194"/>
      <c r="U194"/>
      <c r="V194"/>
      <c r="W194"/>
      <c r="Z194" s="1">
        <f t="shared" si="30"/>
        <v>0</v>
      </c>
    </row>
    <row r="195" spans="1:26" ht="24.95" customHeight="1" x14ac:dyDescent="0.25">
      <c r="A195"/>
      <c r="B195"/>
      <c r="C195" t="s">
        <v>1777</v>
      </c>
      <c r="D195" s="2" t="s">
        <v>1778</v>
      </c>
      <c r="E195" s="2"/>
      <c r="F195" t="s">
        <v>218</v>
      </c>
      <c r="G195">
        <v>2</v>
      </c>
      <c r="H195">
        <v>0</v>
      </c>
      <c r="I195">
        <f t="shared" si="25"/>
        <v>0</v>
      </c>
      <c r="J195">
        <f t="shared" si="26"/>
        <v>0</v>
      </c>
      <c r="K195">
        <f t="shared" si="27"/>
        <v>0</v>
      </c>
      <c r="L195">
        <f t="shared" si="28"/>
        <v>0</v>
      </c>
      <c r="M195"/>
      <c r="N195">
        <v>0</v>
      </c>
      <c r="O195"/>
      <c r="P195">
        <v>4.6999999999999999E-4</v>
      </c>
      <c r="Q195"/>
      <c r="R195">
        <v>4.6999999999999999E-4</v>
      </c>
      <c r="S195">
        <f t="shared" si="29"/>
        <v>1E-3</v>
      </c>
      <c r="T195"/>
      <c r="U195"/>
      <c r="V195"/>
      <c r="W195"/>
      <c r="Z195" s="1">
        <f t="shared" si="30"/>
        <v>0</v>
      </c>
    </row>
    <row r="196" spans="1:26" ht="24.95" customHeight="1" x14ac:dyDescent="0.25">
      <c r="A196"/>
      <c r="B196"/>
      <c r="C196" t="s">
        <v>1779</v>
      </c>
      <c r="D196" s="2" t="s">
        <v>1780</v>
      </c>
      <c r="E196" s="2"/>
      <c r="F196" t="s">
        <v>218</v>
      </c>
      <c r="G196">
        <v>2</v>
      </c>
      <c r="H196">
        <v>0</v>
      </c>
      <c r="I196">
        <f t="shared" si="25"/>
        <v>0</v>
      </c>
      <c r="J196">
        <f t="shared" si="26"/>
        <v>0</v>
      </c>
      <c r="K196">
        <f t="shared" si="27"/>
        <v>0</v>
      </c>
      <c r="L196">
        <f t="shared" si="28"/>
        <v>0</v>
      </c>
      <c r="M196"/>
      <c r="N196">
        <v>0</v>
      </c>
      <c r="O196"/>
      <c r="P196"/>
      <c r="Q196"/>
      <c r="R196"/>
      <c r="S196">
        <f t="shared" si="29"/>
        <v>0</v>
      </c>
      <c r="T196"/>
      <c r="U196"/>
      <c r="V196"/>
      <c r="W196"/>
      <c r="Z196" s="1">
        <f t="shared" si="30"/>
        <v>0</v>
      </c>
    </row>
    <row r="197" spans="1:26" ht="24.95" customHeight="1" x14ac:dyDescent="0.25">
      <c r="A197"/>
      <c r="B197"/>
      <c r="C197" t="s">
        <v>1781</v>
      </c>
      <c r="D197" s="2" t="s">
        <v>1782</v>
      </c>
      <c r="E197" s="2"/>
      <c r="F197" t="s">
        <v>218</v>
      </c>
      <c r="G197">
        <v>1</v>
      </c>
      <c r="H197">
        <v>0</v>
      </c>
      <c r="I197">
        <f t="shared" si="25"/>
        <v>0</v>
      </c>
      <c r="J197">
        <f t="shared" si="26"/>
        <v>0</v>
      </c>
      <c r="K197">
        <f t="shared" si="27"/>
        <v>0</v>
      </c>
      <c r="L197">
        <f t="shared" si="28"/>
        <v>0</v>
      </c>
      <c r="M197"/>
      <c r="N197">
        <v>0</v>
      </c>
      <c r="O197"/>
      <c r="P197">
        <v>1.31E-3</v>
      </c>
      <c r="Q197"/>
      <c r="R197">
        <v>1.31E-3</v>
      </c>
      <c r="S197">
        <f t="shared" si="29"/>
        <v>1E-3</v>
      </c>
      <c r="T197"/>
      <c r="U197"/>
      <c r="V197"/>
      <c r="W197"/>
      <c r="Z197" s="1">
        <f t="shared" si="30"/>
        <v>0</v>
      </c>
    </row>
    <row r="198" spans="1:26" ht="24.95" customHeight="1" x14ac:dyDescent="0.25">
      <c r="A198"/>
      <c r="B198"/>
      <c r="C198" t="s">
        <v>1783</v>
      </c>
      <c r="D198" s="2" t="s">
        <v>1784</v>
      </c>
      <c r="E198" s="2"/>
      <c r="F198" t="s">
        <v>218</v>
      </c>
      <c r="G198">
        <v>1</v>
      </c>
      <c r="H198">
        <v>0</v>
      </c>
      <c r="I198">
        <f t="shared" si="25"/>
        <v>0</v>
      </c>
      <c r="J198">
        <f t="shared" si="26"/>
        <v>0</v>
      </c>
      <c r="K198">
        <f t="shared" si="27"/>
        <v>0</v>
      </c>
      <c r="L198">
        <f t="shared" si="28"/>
        <v>0</v>
      </c>
      <c r="M198"/>
      <c r="N198">
        <v>0</v>
      </c>
      <c r="O198"/>
      <c r="P198"/>
      <c r="Q198"/>
      <c r="R198"/>
      <c r="S198">
        <f t="shared" si="29"/>
        <v>0</v>
      </c>
      <c r="T198"/>
      <c r="U198"/>
      <c r="V198"/>
      <c r="W198"/>
      <c r="Z198" s="1">
        <f t="shared" si="30"/>
        <v>0</v>
      </c>
    </row>
    <row r="199" spans="1:26" ht="24.95" customHeight="1" x14ac:dyDescent="0.25">
      <c r="A199"/>
      <c r="B199"/>
      <c r="C199" t="s">
        <v>1785</v>
      </c>
      <c r="D199" s="2" t="s">
        <v>1786</v>
      </c>
      <c r="E199" s="2"/>
      <c r="F199" t="s">
        <v>255</v>
      </c>
      <c r="G199">
        <v>0.2029139292240143</v>
      </c>
      <c r="H199">
        <v>0</v>
      </c>
      <c r="I199">
        <f t="shared" si="25"/>
        <v>0</v>
      </c>
      <c r="J199">
        <f t="shared" si="26"/>
        <v>0</v>
      </c>
      <c r="K199">
        <f t="shared" si="27"/>
        <v>0</v>
      </c>
      <c r="L199">
        <f t="shared" si="28"/>
        <v>0</v>
      </c>
      <c r="M199"/>
      <c r="N199">
        <v>0</v>
      </c>
      <c r="O199"/>
      <c r="P199"/>
      <c r="Q199"/>
      <c r="R199"/>
      <c r="S199">
        <f t="shared" si="29"/>
        <v>0</v>
      </c>
      <c r="T199"/>
      <c r="U199"/>
      <c r="V199"/>
      <c r="W199"/>
      <c r="Z199" s="1">
        <f t="shared" si="30"/>
        <v>0</v>
      </c>
    </row>
    <row r="200" spans="1:26" x14ac:dyDescent="0.25">
      <c r="A200"/>
      <c r="B200"/>
      <c r="C200">
        <v>734</v>
      </c>
      <c r="D200" s="2" t="s">
        <v>398</v>
      </c>
      <c r="E200" s="2"/>
      <c r="F200"/>
      <c r="G200"/>
      <c r="H200"/>
      <c r="I200">
        <f>ROUND((SUM(I166:I199))/1,2)</f>
        <v>0</v>
      </c>
      <c r="J200"/>
      <c r="K200"/>
      <c r="L200">
        <f>ROUND((SUM(L166:L199))/1,2)</f>
        <v>0</v>
      </c>
      <c r="M200">
        <f>ROUND((SUM(M166:M199))/1,2)</f>
        <v>0</v>
      </c>
      <c r="N200"/>
      <c r="O200"/>
      <c r="P200"/>
      <c r="Q200"/>
      <c r="R200"/>
      <c r="S200">
        <f>ROUND((SUM(S166:S199))/1,2)</f>
        <v>0.01</v>
      </c>
      <c r="T200"/>
      <c r="U200"/>
      <c r="V200">
        <f>ROUND((SUM(V166:V199))/1,2)</f>
        <v>0</v>
      </c>
      <c r="W200"/>
      <c r="X200"/>
      <c r="Y200"/>
      <c r="Z200"/>
    </row>
    <row r="201" spans="1:26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</row>
    <row r="202" spans="1:26" x14ac:dyDescent="0.25">
      <c r="A202"/>
      <c r="B202"/>
      <c r="C202">
        <v>735</v>
      </c>
      <c r="D202" s="2" t="s">
        <v>399</v>
      </c>
      <c r="E202" s="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</row>
    <row r="203" spans="1:26" ht="24.95" customHeight="1" x14ac:dyDescent="0.25">
      <c r="A203"/>
      <c r="B203"/>
      <c r="C203" t="s">
        <v>707</v>
      </c>
      <c r="D203" s="2" t="s">
        <v>708</v>
      </c>
      <c r="E203" s="2"/>
      <c r="F203" t="s">
        <v>218</v>
      </c>
      <c r="G203">
        <v>34</v>
      </c>
      <c r="H203">
        <v>0</v>
      </c>
      <c r="I203">
        <f t="shared" ref="I203:I220" si="31">ROUND(G203*(H203),2)</f>
        <v>0</v>
      </c>
      <c r="J203">
        <f t="shared" ref="J203:J220" si="32">ROUND(G203*(N203),2)</f>
        <v>0</v>
      </c>
      <c r="K203">
        <f t="shared" ref="K203:K220" si="33">ROUND(G203*(O203),2)</f>
        <v>0</v>
      </c>
      <c r="L203">
        <f t="shared" ref="L203:L220" si="34">ROUND(G203*(H203),2)</f>
        <v>0</v>
      </c>
      <c r="M203"/>
      <c r="N203">
        <v>0</v>
      </c>
      <c r="O203"/>
      <c r="P203"/>
      <c r="Q203"/>
      <c r="R203"/>
      <c r="S203">
        <f t="shared" ref="S203:S220" si="35">ROUND(G203*(P203),3)</f>
        <v>0</v>
      </c>
      <c r="T203"/>
      <c r="U203"/>
      <c r="V203"/>
      <c r="W203"/>
      <c r="Z203" s="1">
        <f t="shared" ref="Z203:Z220" si="36">0.058844*POWER(I203,0.952797)</f>
        <v>0</v>
      </c>
    </row>
    <row r="204" spans="1:26" ht="24.95" customHeight="1" x14ac:dyDescent="0.25">
      <c r="A204"/>
      <c r="B204"/>
      <c r="C204" t="s">
        <v>1787</v>
      </c>
      <c r="D204" s="2" t="s">
        <v>1788</v>
      </c>
      <c r="E204" s="2"/>
      <c r="F204" t="s">
        <v>218</v>
      </c>
      <c r="G204">
        <v>3</v>
      </c>
      <c r="H204">
        <v>0</v>
      </c>
      <c r="I204">
        <f t="shared" si="31"/>
        <v>0</v>
      </c>
      <c r="J204">
        <f t="shared" si="32"/>
        <v>0</v>
      </c>
      <c r="K204">
        <f t="shared" si="33"/>
        <v>0</v>
      </c>
      <c r="L204">
        <f t="shared" si="34"/>
        <v>0</v>
      </c>
      <c r="M204"/>
      <c r="N204">
        <v>0</v>
      </c>
      <c r="O204"/>
      <c r="P204">
        <v>2.0000000000000002E-5</v>
      </c>
      <c r="Q204"/>
      <c r="R204">
        <v>2.0000000000000002E-5</v>
      </c>
      <c r="S204">
        <f t="shared" si="35"/>
        <v>0</v>
      </c>
      <c r="T204"/>
      <c r="U204"/>
      <c r="V204"/>
      <c r="W204"/>
      <c r="Z204" s="1">
        <f t="shared" si="36"/>
        <v>0</v>
      </c>
    </row>
    <row r="205" spans="1:26" ht="24.95" customHeight="1" x14ac:dyDescent="0.25">
      <c r="A205"/>
      <c r="B205"/>
      <c r="C205" t="s">
        <v>1789</v>
      </c>
      <c r="D205" s="2" t="s">
        <v>1790</v>
      </c>
      <c r="E205" s="2"/>
      <c r="F205" t="s">
        <v>668</v>
      </c>
      <c r="G205">
        <v>3</v>
      </c>
      <c r="H205">
        <v>0</v>
      </c>
      <c r="I205">
        <f t="shared" si="31"/>
        <v>0</v>
      </c>
      <c r="J205">
        <f t="shared" si="32"/>
        <v>0</v>
      </c>
      <c r="K205">
        <f t="shared" si="33"/>
        <v>0</v>
      </c>
      <c r="L205">
        <f t="shared" si="34"/>
        <v>0</v>
      </c>
      <c r="M205"/>
      <c r="N205">
        <v>0</v>
      </c>
      <c r="O205"/>
      <c r="P205"/>
      <c r="Q205"/>
      <c r="R205"/>
      <c r="S205">
        <f t="shared" si="35"/>
        <v>0</v>
      </c>
      <c r="T205"/>
      <c r="U205"/>
      <c r="V205"/>
      <c r="W205"/>
      <c r="Z205" s="1">
        <f t="shared" si="36"/>
        <v>0</v>
      </c>
    </row>
    <row r="206" spans="1:26" ht="24.95" customHeight="1" x14ac:dyDescent="0.25">
      <c r="A206"/>
      <c r="B206"/>
      <c r="C206" t="s">
        <v>1791</v>
      </c>
      <c r="D206" s="2" t="s">
        <v>1792</v>
      </c>
      <c r="E206" s="2"/>
      <c r="F206" t="s">
        <v>218</v>
      </c>
      <c r="G206">
        <v>4</v>
      </c>
      <c r="H206">
        <v>0</v>
      </c>
      <c r="I206">
        <f t="shared" si="31"/>
        <v>0</v>
      </c>
      <c r="J206">
        <f t="shared" si="32"/>
        <v>0</v>
      </c>
      <c r="K206">
        <f t="shared" si="33"/>
        <v>0</v>
      </c>
      <c r="L206">
        <f t="shared" si="34"/>
        <v>0</v>
      </c>
      <c r="M206"/>
      <c r="N206">
        <v>0</v>
      </c>
      <c r="O206"/>
      <c r="P206">
        <v>2.0000000000000002E-5</v>
      </c>
      <c r="Q206"/>
      <c r="R206">
        <v>2.0000000000000002E-5</v>
      </c>
      <c r="S206">
        <f t="shared" si="35"/>
        <v>0</v>
      </c>
      <c r="T206"/>
      <c r="U206"/>
      <c r="V206"/>
      <c r="W206"/>
      <c r="Z206" s="1">
        <f t="shared" si="36"/>
        <v>0</v>
      </c>
    </row>
    <row r="207" spans="1:26" ht="24.95" customHeight="1" x14ac:dyDescent="0.25">
      <c r="A207"/>
      <c r="B207"/>
      <c r="C207" t="s">
        <v>1793</v>
      </c>
      <c r="D207" s="2" t="s">
        <v>1794</v>
      </c>
      <c r="E207" s="2"/>
      <c r="F207" t="s">
        <v>668</v>
      </c>
      <c r="G207">
        <v>2</v>
      </c>
      <c r="H207">
        <v>0</v>
      </c>
      <c r="I207">
        <f t="shared" si="31"/>
        <v>0</v>
      </c>
      <c r="J207">
        <f t="shared" si="32"/>
        <v>0</v>
      </c>
      <c r="K207">
        <f t="shared" si="33"/>
        <v>0</v>
      </c>
      <c r="L207">
        <f t="shared" si="34"/>
        <v>0</v>
      </c>
      <c r="M207"/>
      <c r="N207">
        <v>0</v>
      </c>
      <c r="O207"/>
      <c r="P207"/>
      <c r="Q207"/>
      <c r="R207"/>
      <c r="S207">
        <f t="shared" si="35"/>
        <v>0</v>
      </c>
      <c r="T207"/>
      <c r="U207"/>
      <c r="V207"/>
      <c r="W207"/>
      <c r="Z207" s="1">
        <f t="shared" si="36"/>
        <v>0</v>
      </c>
    </row>
    <row r="208" spans="1:26" ht="24.95" customHeight="1" x14ac:dyDescent="0.25">
      <c r="A208"/>
      <c r="B208"/>
      <c r="C208" t="s">
        <v>1795</v>
      </c>
      <c r="D208" s="2" t="s">
        <v>1796</v>
      </c>
      <c r="E208" s="2"/>
      <c r="F208" t="s">
        <v>668</v>
      </c>
      <c r="G208">
        <v>2</v>
      </c>
      <c r="H208">
        <v>0</v>
      </c>
      <c r="I208">
        <f t="shared" si="31"/>
        <v>0</v>
      </c>
      <c r="J208">
        <f t="shared" si="32"/>
        <v>0</v>
      </c>
      <c r="K208">
        <f t="shared" si="33"/>
        <v>0</v>
      </c>
      <c r="L208">
        <f t="shared" si="34"/>
        <v>0</v>
      </c>
      <c r="M208"/>
      <c r="N208">
        <v>0</v>
      </c>
      <c r="O208"/>
      <c r="P208"/>
      <c r="Q208"/>
      <c r="R208"/>
      <c r="S208">
        <f t="shared" si="35"/>
        <v>0</v>
      </c>
      <c r="T208"/>
      <c r="U208"/>
      <c r="V208"/>
      <c r="W208"/>
      <c r="Z208" s="1">
        <f t="shared" si="36"/>
        <v>0</v>
      </c>
    </row>
    <row r="209" spans="1:26" ht="24.95" customHeight="1" x14ac:dyDescent="0.25">
      <c r="A209"/>
      <c r="B209"/>
      <c r="C209" t="s">
        <v>1797</v>
      </c>
      <c r="D209" s="2" t="s">
        <v>1798</v>
      </c>
      <c r="E209" s="2"/>
      <c r="F209" t="s">
        <v>218</v>
      </c>
      <c r="G209">
        <v>4</v>
      </c>
      <c r="H209">
        <v>0</v>
      </c>
      <c r="I209">
        <f t="shared" si="31"/>
        <v>0</v>
      </c>
      <c r="J209">
        <f t="shared" si="32"/>
        <v>0</v>
      </c>
      <c r="K209">
        <f t="shared" si="33"/>
        <v>0</v>
      </c>
      <c r="L209">
        <f t="shared" si="34"/>
        <v>0</v>
      </c>
      <c r="M209"/>
      <c r="N209">
        <v>0</v>
      </c>
      <c r="O209"/>
      <c r="P209">
        <v>2.0000000000000002E-5</v>
      </c>
      <c r="Q209"/>
      <c r="R209">
        <v>2.0000000000000002E-5</v>
      </c>
      <c r="S209">
        <f t="shared" si="35"/>
        <v>0</v>
      </c>
      <c r="T209"/>
      <c r="U209"/>
      <c r="V209"/>
      <c r="W209"/>
      <c r="Z209" s="1">
        <f t="shared" si="36"/>
        <v>0</v>
      </c>
    </row>
    <row r="210" spans="1:26" ht="24.95" customHeight="1" x14ac:dyDescent="0.25">
      <c r="A210"/>
      <c r="B210"/>
      <c r="C210" t="s">
        <v>1799</v>
      </c>
      <c r="D210" s="2" t="s">
        <v>1800</v>
      </c>
      <c r="E210" s="2"/>
      <c r="F210" t="s">
        <v>668</v>
      </c>
      <c r="G210">
        <v>4</v>
      </c>
      <c r="H210">
        <v>0</v>
      </c>
      <c r="I210">
        <f t="shared" si="31"/>
        <v>0</v>
      </c>
      <c r="J210">
        <f t="shared" si="32"/>
        <v>0</v>
      </c>
      <c r="K210">
        <f t="shared" si="33"/>
        <v>0</v>
      </c>
      <c r="L210">
        <f t="shared" si="34"/>
        <v>0</v>
      </c>
      <c r="M210"/>
      <c r="N210">
        <v>0</v>
      </c>
      <c r="O210"/>
      <c r="P210"/>
      <c r="Q210"/>
      <c r="R210"/>
      <c r="S210">
        <f t="shared" si="35"/>
        <v>0</v>
      </c>
      <c r="T210"/>
      <c r="U210"/>
      <c r="V210"/>
      <c r="W210"/>
      <c r="Z210" s="1">
        <f t="shared" si="36"/>
        <v>0</v>
      </c>
    </row>
    <row r="211" spans="1:26" ht="24.95" customHeight="1" x14ac:dyDescent="0.25">
      <c r="A211"/>
      <c r="B211"/>
      <c r="C211" t="s">
        <v>1801</v>
      </c>
      <c r="D211" s="2" t="s">
        <v>1802</v>
      </c>
      <c r="E211" s="2"/>
      <c r="F211" t="s">
        <v>218</v>
      </c>
      <c r="G211">
        <v>2</v>
      </c>
      <c r="H211">
        <v>0</v>
      </c>
      <c r="I211">
        <f t="shared" si="31"/>
        <v>0</v>
      </c>
      <c r="J211">
        <f t="shared" si="32"/>
        <v>0</v>
      </c>
      <c r="K211">
        <f t="shared" si="33"/>
        <v>0</v>
      </c>
      <c r="L211">
        <f t="shared" si="34"/>
        <v>0</v>
      </c>
      <c r="M211"/>
      <c r="N211">
        <v>0</v>
      </c>
      <c r="O211"/>
      <c r="P211">
        <v>2.0000000000000002E-5</v>
      </c>
      <c r="Q211"/>
      <c r="R211">
        <v>2.0000000000000002E-5</v>
      </c>
      <c r="S211">
        <f t="shared" si="35"/>
        <v>0</v>
      </c>
      <c r="T211"/>
      <c r="U211"/>
      <c r="V211"/>
      <c r="W211"/>
      <c r="Z211" s="1">
        <f t="shared" si="36"/>
        <v>0</v>
      </c>
    </row>
    <row r="212" spans="1:26" ht="24.95" customHeight="1" x14ac:dyDescent="0.25">
      <c r="A212"/>
      <c r="B212"/>
      <c r="C212" t="s">
        <v>1803</v>
      </c>
      <c r="D212" s="2" t="s">
        <v>1804</v>
      </c>
      <c r="E212" s="2"/>
      <c r="F212" t="s">
        <v>668</v>
      </c>
      <c r="G212">
        <v>2</v>
      </c>
      <c r="H212">
        <v>0</v>
      </c>
      <c r="I212">
        <f t="shared" si="31"/>
        <v>0</v>
      </c>
      <c r="J212">
        <f t="shared" si="32"/>
        <v>0</v>
      </c>
      <c r="K212">
        <f t="shared" si="33"/>
        <v>0</v>
      </c>
      <c r="L212">
        <f t="shared" si="34"/>
        <v>0</v>
      </c>
      <c r="M212"/>
      <c r="N212">
        <v>0</v>
      </c>
      <c r="O212"/>
      <c r="P212"/>
      <c r="Q212"/>
      <c r="R212"/>
      <c r="S212">
        <f t="shared" si="35"/>
        <v>0</v>
      </c>
      <c r="T212"/>
      <c r="U212"/>
      <c r="V212"/>
      <c r="W212"/>
      <c r="Z212" s="1">
        <f t="shared" si="36"/>
        <v>0</v>
      </c>
    </row>
    <row r="213" spans="1:26" ht="24.95" customHeight="1" x14ac:dyDescent="0.25">
      <c r="A213"/>
      <c r="B213"/>
      <c r="C213" t="s">
        <v>1805</v>
      </c>
      <c r="D213" s="2" t="s">
        <v>1806</v>
      </c>
      <c r="E213" s="2"/>
      <c r="F213" t="s">
        <v>218</v>
      </c>
      <c r="G213">
        <v>19</v>
      </c>
      <c r="H213">
        <v>0</v>
      </c>
      <c r="I213">
        <f t="shared" si="31"/>
        <v>0</v>
      </c>
      <c r="J213">
        <f t="shared" si="32"/>
        <v>0</v>
      </c>
      <c r="K213">
        <f t="shared" si="33"/>
        <v>0</v>
      </c>
      <c r="L213">
        <f t="shared" si="34"/>
        <v>0</v>
      </c>
      <c r="M213"/>
      <c r="N213">
        <v>0</v>
      </c>
      <c r="O213"/>
      <c r="P213">
        <v>2.0000000000000002E-5</v>
      </c>
      <c r="Q213"/>
      <c r="R213">
        <v>2.0000000000000002E-5</v>
      </c>
      <c r="S213">
        <f t="shared" si="35"/>
        <v>0</v>
      </c>
      <c r="T213"/>
      <c r="U213"/>
      <c r="V213"/>
      <c r="W213"/>
      <c r="Z213" s="1">
        <f t="shared" si="36"/>
        <v>0</v>
      </c>
    </row>
    <row r="214" spans="1:26" ht="24.95" customHeight="1" x14ac:dyDescent="0.25">
      <c r="A214"/>
      <c r="B214"/>
      <c r="C214" t="s">
        <v>1807</v>
      </c>
      <c r="D214" s="2" t="s">
        <v>1808</v>
      </c>
      <c r="E214" s="2"/>
      <c r="F214" t="s">
        <v>668</v>
      </c>
      <c r="G214">
        <v>19</v>
      </c>
      <c r="H214">
        <v>0</v>
      </c>
      <c r="I214">
        <f t="shared" si="31"/>
        <v>0</v>
      </c>
      <c r="J214">
        <f t="shared" si="32"/>
        <v>0</v>
      </c>
      <c r="K214">
        <f t="shared" si="33"/>
        <v>0</v>
      </c>
      <c r="L214">
        <f t="shared" si="34"/>
        <v>0</v>
      </c>
      <c r="M214"/>
      <c r="N214">
        <v>0</v>
      </c>
      <c r="O214"/>
      <c r="P214"/>
      <c r="Q214"/>
      <c r="R214"/>
      <c r="S214">
        <f t="shared" si="35"/>
        <v>0</v>
      </c>
      <c r="T214"/>
      <c r="U214"/>
      <c r="V214"/>
      <c r="W214"/>
      <c r="Z214" s="1">
        <f t="shared" si="36"/>
        <v>0</v>
      </c>
    </row>
    <row r="215" spans="1:26" ht="24.95" customHeight="1" x14ac:dyDescent="0.25">
      <c r="A215"/>
      <c r="B215"/>
      <c r="C215" t="s">
        <v>1809</v>
      </c>
      <c r="D215" s="2" t="s">
        <v>1810</v>
      </c>
      <c r="E215" s="2"/>
      <c r="F215" t="s">
        <v>218</v>
      </c>
      <c r="G215">
        <v>2</v>
      </c>
      <c r="H215">
        <v>0</v>
      </c>
      <c r="I215">
        <f t="shared" si="31"/>
        <v>0</v>
      </c>
      <c r="J215">
        <f t="shared" si="32"/>
        <v>0</v>
      </c>
      <c r="K215">
        <f t="shared" si="33"/>
        <v>0</v>
      </c>
      <c r="L215">
        <f t="shared" si="34"/>
        <v>0</v>
      </c>
      <c r="M215"/>
      <c r="N215">
        <v>0</v>
      </c>
      <c r="O215"/>
      <c r="P215">
        <v>2.0000000000000002E-5</v>
      </c>
      <c r="Q215"/>
      <c r="R215">
        <v>2.0000000000000002E-5</v>
      </c>
      <c r="S215">
        <f t="shared" si="35"/>
        <v>0</v>
      </c>
      <c r="T215"/>
      <c r="U215"/>
      <c r="V215"/>
      <c r="W215"/>
      <c r="Z215" s="1">
        <f t="shared" si="36"/>
        <v>0</v>
      </c>
    </row>
    <row r="216" spans="1:26" ht="24.95" customHeight="1" x14ac:dyDescent="0.25">
      <c r="A216"/>
      <c r="B216"/>
      <c r="C216" t="s">
        <v>1811</v>
      </c>
      <c r="D216" s="2" t="s">
        <v>1812</v>
      </c>
      <c r="E216" s="2"/>
      <c r="F216" t="s">
        <v>668</v>
      </c>
      <c r="G216">
        <v>2</v>
      </c>
      <c r="H216">
        <v>0</v>
      </c>
      <c r="I216">
        <f t="shared" si="31"/>
        <v>0</v>
      </c>
      <c r="J216">
        <f t="shared" si="32"/>
        <v>0</v>
      </c>
      <c r="K216">
        <f t="shared" si="33"/>
        <v>0</v>
      </c>
      <c r="L216">
        <f t="shared" si="34"/>
        <v>0</v>
      </c>
      <c r="M216"/>
      <c r="N216">
        <v>0</v>
      </c>
      <c r="O216"/>
      <c r="P216"/>
      <c r="Q216"/>
      <c r="R216"/>
      <c r="S216">
        <f t="shared" si="35"/>
        <v>0</v>
      </c>
      <c r="T216"/>
      <c r="U216"/>
      <c r="V216"/>
      <c r="W216"/>
      <c r="Z216" s="1">
        <f t="shared" si="36"/>
        <v>0</v>
      </c>
    </row>
    <row r="217" spans="1:26" ht="24.95" customHeight="1" x14ac:dyDescent="0.25">
      <c r="A217"/>
      <c r="B217"/>
      <c r="C217" t="s">
        <v>1813</v>
      </c>
      <c r="D217" s="2" t="s">
        <v>1814</v>
      </c>
      <c r="E217" s="2"/>
      <c r="F217" t="s">
        <v>218</v>
      </c>
      <c r="G217">
        <v>3</v>
      </c>
      <c r="H217">
        <v>0</v>
      </c>
      <c r="I217">
        <f t="shared" si="31"/>
        <v>0</v>
      </c>
      <c r="J217">
        <f t="shared" si="32"/>
        <v>0</v>
      </c>
      <c r="K217">
        <f t="shared" si="33"/>
        <v>0</v>
      </c>
      <c r="L217">
        <f t="shared" si="34"/>
        <v>0</v>
      </c>
      <c r="M217"/>
      <c r="N217">
        <v>0</v>
      </c>
      <c r="O217"/>
      <c r="P217"/>
      <c r="Q217"/>
      <c r="R217"/>
      <c r="S217">
        <f t="shared" si="35"/>
        <v>0</v>
      </c>
      <c r="T217"/>
      <c r="U217"/>
      <c r="V217"/>
      <c r="W217"/>
      <c r="Z217" s="1">
        <f t="shared" si="36"/>
        <v>0</v>
      </c>
    </row>
    <row r="218" spans="1:26" ht="24.95" customHeight="1" x14ac:dyDescent="0.25">
      <c r="A218"/>
      <c r="B218"/>
      <c r="C218" t="s">
        <v>1815</v>
      </c>
      <c r="D218" s="2" t="s">
        <v>1816</v>
      </c>
      <c r="E218" s="2"/>
      <c r="F218" t="s">
        <v>218</v>
      </c>
      <c r="G218">
        <v>29</v>
      </c>
      <c r="H218">
        <v>0</v>
      </c>
      <c r="I218">
        <f t="shared" si="31"/>
        <v>0</v>
      </c>
      <c r="J218">
        <f t="shared" si="32"/>
        <v>0</v>
      </c>
      <c r="K218">
        <f t="shared" si="33"/>
        <v>0</v>
      </c>
      <c r="L218">
        <f t="shared" si="34"/>
        <v>0</v>
      </c>
      <c r="M218"/>
      <c r="N218">
        <v>0</v>
      </c>
      <c r="O218"/>
      <c r="P218"/>
      <c r="Q218"/>
      <c r="R218"/>
      <c r="S218">
        <f t="shared" si="35"/>
        <v>0</v>
      </c>
      <c r="T218"/>
      <c r="U218"/>
      <c r="V218"/>
      <c r="W218"/>
      <c r="Z218" s="1">
        <f t="shared" si="36"/>
        <v>0</v>
      </c>
    </row>
    <row r="219" spans="1:26" ht="24.95" customHeight="1" x14ac:dyDescent="0.25">
      <c r="A219"/>
      <c r="B219"/>
      <c r="C219" t="s">
        <v>1817</v>
      </c>
      <c r="D219" s="2" t="s">
        <v>1818</v>
      </c>
      <c r="E219" s="2"/>
      <c r="F219" t="s">
        <v>218</v>
      </c>
      <c r="G219">
        <v>2</v>
      </c>
      <c r="H219">
        <v>0</v>
      </c>
      <c r="I219">
        <f t="shared" si="31"/>
        <v>0</v>
      </c>
      <c r="J219">
        <f t="shared" si="32"/>
        <v>0</v>
      </c>
      <c r="K219">
        <f t="shared" si="33"/>
        <v>0</v>
      </c>
      <c r="L219">
        <f t="shared" si="34"/>
        <v>0</v>
      </c>
      <c r="M219"/>
      <c r="N219">
        <v>0</v>
      </c>
      <c r="O219"/>
      <c r="P219"/>
      <c r="Q219"/>
      <c r="R219"/>
      <c r="S219">
        <f t="shared" si="35"/>
        <v>0</v>
      </c>
      <c r="T219"/>
      <c r="U219"/>
      <c r="V219"/>
      <c r="W219"/>
      <c r="Z219" s="1">
        <f t="shared" si="36"/>
        <v>0</v>
      </c>
    </row>
    <row r="220" spans="1:26" ht="24.95" customHeight="1" x14ac:dyDescent="0.25">
      <c r="A220"/>
      <c r="B220"/>
      <c r="C220" t="s">
        <v>1819</v>
      </c>
      <c r="D220" s="2" t="s">
        <v>1820</v>
      </c>
      <c r="E220" s="2"/>
      <c r="F220" t="s">
        <v>255</v>
      </c>
      <c r="G220">
        <v>6.6961596643924715</v>
      </c>
      <c r="H220">
        <v>0</v>
      </c>
      <c r="I220">
        <f t="shared" si="31"/>
        <v>0</v>
      </c>
      <c r="J220">
        <f t="shared" si="32"/>
        <v>0</v>
      </c>
      <c r="K220">
        <f t="shared" si="33"/>
        <v>0</v>
      </c>
      <c r="L220">
        <f t="shared" si="34"/>
        <v>0</v>
      </c>
      <c r="M220"/>
      <c r="N220">
        <v>0</v>
      </c>
      <c r="O220"/>
      <c r="P220"/>
      <c r="Q220"/>
      <c r="R220"/>
      <c r="S220">
        <f t="shared" si="35"/>
        <v>0</v>
      </c>
      <c r="T220"/>
      <c r="U220"/>
      <c r="V220"/>
      <c r="W220"/>
      <c r="Z220" s="1">
        <f t="shared" si="36"/>
        <v>0</v>
      </c>
    </row>
    <row r="221" spans="1:26" x14ac:dyDescent="0.25">
      <c r="A221"/>
      <c r="B221"/>
      <c r="C221">
        <v>735</v>
      </c>
      <c r="D221" s="2" t="s">
        <v>399</v>
      </c>
      <c r="E221" s="2"/>
      <c r="F221"/>
      <c r="G221"/>
      <c r="H221"/>
      <c r="I221">
        <f>ROUND((SUM(I202:I220))/1,2)</f>
        <v>0</v>
      </c>
      <c r="J221"/>
      <c r="K221"/>
      <c r="L221">
        <f>ROUND((SUM(L202:L220))/1,2)</f>
        <v>0</v>
      </c>
      <c r="M221">
        <f>ROUND((SUM(M202:M220))/1,2)</f>
        <v>0</v>
      </c>
      <c r="N221"/>
      <c r="O221"/>
      <c r="P221"/>
      <c r="Q221"/>
      <c r="R221"/>
      <c r="S221">
        <f>ROUND((SUM(S202:S220))/1,2)</f>
        <v>0</v>
      </c>
      <c r="T221"/>
      <c r="U221"/>
      <c r="V221">
        <f>ROUND((SUM(V202:V220))/1,2)</f>
        <v>0</v>
      </c>
      <c r="W221"/>
      <c r="X221"/>
      <c r="Y221"/>
      <c r="Z221"/>
    </row>
    <row r="222" spans="1:26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</row>
    <row r="223" spans="1:26" x14ac:dyDescent="0.25">
      <c r="A223"/>
      <c r="B223"/>
      <c r="C223">
        <v>767</v>
      </c>
      <c r="D223" s="2" t="s">
        <v>100</v>
      </c>
      <c r="E223" s="2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</row>
    <row r="224" spans="1:26" ht="24.95" customHeight="1" x14ac:dyDescent="0.25">
      <c r="A224"/>
      <c r="B224"/>
      <c r="C224" t="s">
        <v>737</v>
      </c>
      <c r="D224" s="2" t="s">
        <v>738</v>
      </c>
      <c r="E224" s="2"/>
      <c r="F224" t="s">
        <v>402</v>
      </c>
      <c r="G224">
        <v>1</v>
      </c>
      <c r="H224">
        <v>0</v>
      </c>
      <c r="I224">
        <f t="shared" ref="I224:I232" si="37">ROUND(G224*(H224),2)</f>
        <v>0</v>
      </c>
      <c r="J224">
        <f t="shared" ref="J224:J232" si="38">ROUND(G224*(N224),2)</f>
        <v>0</v>
      </c>
      <c r="K224">
        <f t="shared" ref="K224:K232" si="39">ROUND(G224*(O224),2)</f>
        <v>0</v>
      </c>
      <c r="L224">
        <f t="shared" ref="L224:L232" si="40">ROUND(G224*(H224),2)</f>
        <v>0</v>
      </c>
      <c r="M224"/>
      <c r="N224">
        <v>0</v>
      </c>
      <c r="O224"/>
      <c r="P224">
        <v>9.0000000000000006E-5</v>
      </c>
      <c r="Q224"/>
      <c r="R224">
        <v>9.0000000000000006E-5</v>
      </c>
      <c r="S224">
        <f t="shared" ref="S224:S232" si="41">ROUND(G224*(P224),3)</f>
        <v>0</v>
      </c>
      <c r="T224"/>
      <c r="U224"/>
      <c r="V224"/>
      <c r="W224"/>
      <c r="Z224" s="1">
        <f t="shared" ref="Z224:Z232" si="42">0.058844*POWER(I224,0.952797)</f>
        <v>0</v>
      </c>
    </row>
    <row r="225" spans="1:26" ht="24.95" customHeight="1" x14ac:dyDescent="0.25">
      <c r="A225"/>
      <c r="B225"/>
      <c r="C225" t="s">
        <v>739</v>
      </c>
      <c r="D225" s="2" t="s">
        <v>740</v>
      </c>
      <c r="E225" s="2"/>
      <c r="F225" t="s">
        <v>402</v>
      </c>
      <c r="G225">
        <v>1</v>
      </c>
      <c r="H225">
        <v>0</v>
      </c>
      <c r="I225">
        <f t="shared" si="37"/>
        <v>0</v>
      </c>
      <c r="J225">
        <f t="shared" si="38"/>
        <v>0</v>
      </c>
      <c r="K225">
        <f t="shared" si="39"/>
        <v>0</v>
      </c>
      <c r="L225">
        <f t="shared" si="40"/>
        <v>0</v>
      </c>
      <c r="M225">
        <f>ROUND(G225*(H225),2)</f>
        <v>0</v>
      </c>
      <c r="N225">
        <v>0</v>
      </c>
      <c r="O225"/>
      <c r="P225"/>
      <c r="Q225"/>
      <c r="R225"/>
      <c r="S225">
        <f t="shared" si="41"/>
        <v>0</v>
      </c>
      <c r="T225"/>
      <c r="U225"/>
      <c r="V225"/>
      <c r="W225"/>
      <c r="Z225" s="1">
        <f t="shared" si="42"/>
        <v>0</v>
      </c>
    </row>
    <row r="226" spans="1:26" ht="24.95" customHeight="1" x14ac:dyDescent="0.25">
      <c r="A226"/>
      <c r="B226"/>
      <c r="C226" t="s">
        <v>360</v>
      </c>
      <c r="D226" s="2" t="s">
        <v>361</v>
      </c>
      <c r="E226" s="2"/>
      <c r="F226" t="s">
        <v>255</v>
      </c>
      <c r="G226">
        <v>100</v>
      </c>
      <c r="H226">
        <v>0</v>
      </c>
      <c r="I226">
        <f t="shared" si="37"/>
        <v>0</v>
      </c>
      <c r="J226">
        <f t="shared" si="38"/>
        <v>0</v>
      </c>
      <c r="K226">
        <f t="shared" si="39"/>
        <v>0</v>
      </c>
      <c r="L226">
        <f t="shared" si="40"/>
        <v>0</v>
      </c>
      <c r="M226"/>
      <c r="N226">
        <v>0</v>
      </c>
      <c r="O226"/>
      <c r="P226"/>
      <c r="Q226"/>
      <c r="R226"/>
      <c r="S226">
        <f t="shared" si="41"/>
        <v>0</v>
      </c>
      <c r="T226"/>
      <c r="U226"/>
      <c r="V226"/>
      <c r="W226"/>
      <c r="Z226" s="1">
        <f t="shared" si="42"/>
        <v>0</v>
      </c>
    </row>
    <row r="227" spans="1:26" ht="24.95" customHeight="1" x14ac:dyDescent="0.25">
      <c r="A227"/>
      <c r="B227"/>
      <c r="C227" t="s">
        <v>745</v>
      </c>
      <c r="D227" s="2" t="s">
        <v>1821</v>
      </c>
      <c r="E227" s="2"/>
      <c r="F227" t="s">
        <v>747</v>
      </c>
      <c r="G227">
        <v>1</v>
      </c>
      <c r="H227">
        <v>0</v>
      </c>
      <c r="I227">
        <f t="shared" si="37"/>
        <v>0</v>
      </c>
      <c r="J227">
        <f t="shared" si="38"/>
        <v>0</v>
      </c>
      <c r="K227">
        <f t="shared" si="39"/>
        <v>0</v>
      </c>
      <c r="L227">
        <f t="shared" si="40"/>
        <v>0</v>
      </c>
      <c r="M227"/>
      <c r="N227">
        <v>0</v>
      </c>
      <c r="O227"/>
      <c r="P227"/>
      <c r="Q227"/>
      <c r="R227"/>
      <c r="S227">
        <f t="shared" si="41"/>
        <v>0</v>
      </c>
      <c r="T227"/>
      <c r="U227"/>
      <c r="V227"/>
      <c r="W227"/>
      <c r="Z227" s="1">
        <f t="shared" si="42"/>
        <v>0</v>
      </c>
    </row>
    <row r="228" spans="1:26" ht="24.95" customHeight="1" x14ac:dyDescent="0.25">
      <c r="A228"/>
      <c r="B228"/>
      <c r="C228" t="s">
        <v>1822</v>
      </c>
      <c r="D228" s="2" t="s">
        <v>1823</v>
      </c>
      <c r="E228" s="2"/>
      <c r="F228" t="s">
        <v>747</v>
      </c>
      <c r="G228">
        <v>3</v>
      </c>
      <c r="H228">
        <v>0</v>
      </c>
      <c r="I228">
        <f t="shared" si="37"/>
        <v>0</v>
      </c>
      <c r="J228">
        <f t="shared" si="38"/>
        <v>0</v>
      </c>
      <c r="K228">
        <f t="shared" si="39"/>
        <v>0</v>
      </c>
      <c r="L228">
        <f t="shared" si="40"/>
        <v>0</v>
      </c>
      <c r="M228"/>
      <c r="N228">
        <v>0</v>
      </c>
      <c r="O228"/>
      <c r="P228"/>
      <c r="Q228"/>
      <c r="R228"/>
      <c r="S228">
        <f t="shared" si="41"/>
        <v>0</v>
      </c>
      <c r="T228"/>
      <c r="U228"/>
      <c r="V228"/>
      <c r="W228"/>
      <c r="Z228" s="1">
        <f t="shared" si="42"/>
        <v>0</v>
      </c>
    </row>
    <row r="229" spans="1:26" ht="24.95" customHeight="1" x14ac:dyDescent="0.25">
      <c r="A229"/>
      <c r="B229"/>
      <c r="C229" t="s">
        <v>1824</v>
      </c>
      <c r="D229" s="2" t="s">
        <v>1825</v>
      </c>
      <c r="E229" s="2"/>
      <c r="F229" t="s">
        <v>747</v>
      </c>
      <c r="G229">
        <v>1</v>
      </c>
      <c r="H229">
        <v>0</v>
      </c>
      <c r="I229">
        <f t="shared" si="37"/>
        <v>0</v>
      </c>
      <c r="J229">
        <f t="shared" si="38"/>
        <v>0</v>
      </c>
      <c r="K229">
        <f t="shared" si="39"/>
        <v>0</v>
      </c>
      <c r="L229">
        <f t="shared" si="40"/>
        <v>0</v>
      </c>
      <c r="M229"/>
      <c r="N229">
        <v>0</v>
      </c>
      <c r="O229"/>
      <c r="P229"/>
      <c r="Q229"/>
      <c r="R229"/>
      <c r="S229">
        <f t="shared" si="41"/>
        <v>0</v>
      </c>
      <c r="T229"/>
      <c r="U229"/>
      <c r="V229"/>
      <c r="W229"/>
      <c r="Z229" s="1">
        <f t="shared" si="42"/>
        <v>0</v>
      </c>
    </row>
    <row r="230" spans="1:26" ht="24.95" customHeight="1" x14ac:dyDescent="0.25">
      <c r="A230"/>
      <c r="B230"/>
      <c r="C230" t="s">
        <v>1826</v>
      </c>
      <c r="D230" s="2" t="s">
        <v>1827</v>
      </c>
      <c r="E230" s="2"/>
      <c r="F230" t="s">
        <v>747</v>
      </c>
      <c r="G230">
        <v>1</v>
      </c>
      <c r="H230">
        <v>0</v>
      </c>
      <c r="I230">
        <f t="shared" si="37"/>
        <v>0</v>
      </c>
      <c r="J230">
        <f t="shared" si="38"/>
        <v>0</v>
      </c>
      <c r="K230">
        <f t="shared" si="39"/>
        <v>0</v>
      </c>
      <c r="L230">
        <f t="shared" si="40"/>
        <v>0</v>
      </c>
      <c r="M230"/>
      <c r="N230">
        <v>0</v>
      </c>
      <c r="O230"/>
      <c r="P230"/>
      <c r="Q230"/>
      <c r="R230"/>
      <c r="S230">
        <f t="shared" si="41"/>
        <v>0</v>
      </c>
      <c r="T230"/>
      <c r="U230"/>
      <c r="V230"/>
      <c r="W230"/>
      <c r="Z230" s="1">
        <f t="shared" si="42"/>
        <v>0</v>
      </c>
    </row>
    <row r="231" spans="1:26" ht="24.95" customHeight="1" x14ac:dyDescent="0.25">
      <c r="A231"/>
      <c r="B231"/>
      <c r="C231" t="s">
        <v>750</v>
      </c>
      <c r="D231" s="2" t="s">
        <v>751</v>
      </c>
      <c r="E231" s="2"/>
      <c r="F231" t="s">
        <v>747</v>
      </c>
      <c r="G231">
        <v>2</v>
      </c>
      <c r="H231">
        <v>0</v>
      </c>
      <c r="I231">
        <f t="shared" si="37"/>
        <v>0</v>
      </c>
      <c r="J231">
        <f t="shared" si="38"/>
        <v>0</v>
      </c>
      <c r="K231">
        <f t="shared" si="39"/>
        <v>0</v>
      </c>
      <c r="L231">
        <f t="shared" si="40"/>
        <v>0</v>
      </c>
      <c r="M231"/>
      <c r="N231">
        <v>0</v>
      </c>
      <c r="O231"/>
      <c r="P231"/>
      <c r="Q231"/>
      <c r="R231"/>
      <c r="S231">
        <f t="shared" si="41"/>
        <v>0</v>
      </c>
      <c r="T231"/>
      <c r="U231"/>
      <c r="V231"/>
      <c r="W231"/>
      <c r="Z231" s="1">
        <f t="shared" si="42"/>
        <v>0</v>
      </c>
    </row>
    <row r="232" spans="1:26" ht="24.95" customHeight="1" x14ac:dyDescent="0.25">
      <c r="A232"/>
      <c r="B232"/>
      <c r="C232" t="s">
        <v>752</v>
      </c>
      <c r="D232" s="2" t="s">
        <v>753</v>
      </c>
      <c r="E232" s="2"/>
      <c r="F232" t="s">
        <v>747</v>
      </c>
      <c r="G232">
        <v>2</v>
      </c>
      <c r="H232">
        <v>0</v>
      </c>
      <c r="I232">
        <f t="shared" si="37"/>
        <v>0</v>
      </c>
      <c r="J232">
        <f t="shared" si="38"/>
        <v>0</v>
      </c>
      <c r="K232">
        <f t="shared" si="39"/>
        <v>0</v>
      </c>
      <c r="L232">
        <f t="shared" si="40"/>
        <v>0</v>
      </c>
      <c r="M232"/>
      <c r="N232">
        <v>0</v>
      </c>
      <c r="O232"/>
      <c r="P232"/>
      <c r="Q232"/>
      <c r="R232"/>
      <c r="S232">
        <f t="shared" si="41"/>
        <v>0</v>
      </c>
      <c r="T232"/>
      <c r="U232"/>
      <c r="V232"/>
      <c r="W232"/>
      <c r="Z232" s="1">
        <f t="shared" si="42"/>
        <v>0</v>
      </c>
    </row>
    <row r="233" spans="1:26" x14ac:dyDescent="0.25">
      <c r="A233"/>
      <c r="B233"/>
      <c r="C233">
        <v>767</v>
      </c>
      <c r="D233" s="2" t="s">
        <v>100</v>
      </c>
      <c r="E233" s="2"/>
      <c r="F233"/>
      <c r="G233"/>
      <c r="H233"/>
      <c r="I233">
        <f>ROUND((SUM(I223:I232))/1,2)</f>
        <v>0</v>
      </c>
      <c r="J233"/>
      <c r="K233"/>
      <c r="L233">
        <f>ROUND((SUM(L223:L232))/1,2)</f>
        <v>0</v>
      </c>
      <c r="M233">
        <f>ROUND((SUM(M223:M232))/1,2)</f>
        <v>0</v>
      </c>
      <c r="N233"/>
      <c r="O233"/>
      <c r="P233"/>
      <c r="Q233"/>
      <c r="R233"/>
      <c r="S233">
        <f>ROUND((SUM(S223:S232))/1,2)</f>
        <v>0</v>
      </c>
      <c r="T233"/>
      <c r="U233"/>
      <c r="V233">
        <f>ROUND((SUM(V223:V232))/1,2)</f>
        <v>0</v>
      </c>
      <c r="W233"/>
    </row>
    <row r="234" spans="1:26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</row>
    <row r="235" spans="1:26" x14ac:dyDescent="0.25">
      <c r="A235"/>
      <c r="B235"/>
      <c r="C235"/>
      <c r="D235" s="2" t="s">
        <v>93</v>
      </c>
      <c r="E235" s="2"/>
      <c r="F235"/>
      <c r="G235"/>
      <c r="H235"/>
      <c r="I235">
        <f>ROUND((SUM(I92:I234))/2,2)</f>
        <v>0</v>
      </c>
      <c r="J235"/>
      <c r="K235"/>
      <c r="L235">
        <f>ROUND((SUM(L92:L234))/2,2)</f>
        <v>0</v>
      </c>
      <c r="M235">
        <f>ROUND((SUM(M92:M234))/2,2)</f>
        <v>0</v>
      </c>
      <c r="N235"/>
      <c r="O235"/>
      <c r="P235"/>
      <c r="Q235"/>
      <c r="R235"/>
      <c r="S235">
        <f>ROUND((SUM(S92:S234))/2,2)</f>
        <v>0.69</v>
      </c>
      <c r="T235"/>
      <c r="U235"/>
      <c r="V235">
        <f>ROUND((SUM(V92:V234))/2,2)</f>
        <v>0</v>
      </c>
      <c r="W235"/>
    </row>
    <row r="236" spans="1:26" x14ac:dyDescent="0.25">
      <c r="A236"/>
      <c r="B236"/>
      <c r="C236"/>
      <c r="D236" s="2" t="s">
        <v>107</v>
      </c>
      <c r="E236" s="2"/>
      <c r="F236"/>
      <c r="G236"/>
      <c r="H236"/>
      <c r="I236">
        <f>ROUND((SUM(I84:I235))/3,2)</f>
        <v>0</v>
      </c>
      <c r="J236"/>
      <c r="K236">
        <f>ROUND((SUM(K84:K235))/3,2)</f>
        <v>0</v>
      </c>
      <c r="L236">
        <f>ROUND((SUM(L84:L235))/3,2)</f>
        <v>0</v>
      </c>
      <c r="M236">
        <f>ROUND((SUM(M84:M235))/3,2)</f>
        <v>0</v>
      </c>
      <c r="N236"/>
      <c r="O236"/>
      <c r="P236"/>
      <c r="Q236"/>
      <c r="R236"/>
      <c r="S236">
        <f>ROUND((SUM(S84:S235))/3,2)</f>
        <v>0.69</v>
      </c>
      <c r="T236"/>
      <c r="U236"/>
      <c r="V236">
        <f>ROUND((SUM(V84:V235))/3,2)</f>
        <v>0</v>
      </c>
      <c r="W236"/>
      <c r="Z236" s="1">
        <f>(SUM(Z84:Z235))</f>
        <v>0</v>
      </c>
    </row>
  </sheetData>
  <mergeCells count="197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B69:D69"/>
    <mergeCell ref="B73:V73"/>
    <mergeCell ref="H1:I1"/>
    <mergeCell ref="B75:E75"/>
    <mergeCell ref="B76:E76"/>
    <mergeCell ref="B77:E77"/>
    <mergeCell ref="I75:P75"/>
    <mergeCell ref="B62:D62"/>
    <mergeCell ref="B63:D63"/>
    <mergeCell ref="B64:D64"/>
    <mergeCell ref="B65:D65"/>
    <mergeCell ref="B66:D66"/>
    <mergeCell ref="B67:D67"/>
    <mergeCell ref="B55:D55"/>
    <mergeCell ref="B56:D56"/>
    <mergeCell ref="B57:D57"/>
    <mergeCell ref="B59:D59"/>
    <mergeCell ref="B60:D60"/>
    <mergeCell ref="B61:D61"/>
    <mergeCell ref="F31:G31"/>
    <mergeCell ref="B54:C54"/>
    <mergeCell ref="B44:V44"/>
    <mergeCell ref="B46:E46"/>
    <mergeCell ref="B47:E47"/>
    <mergeCell ref="D92:E92"/>
    <mergeCell ref="D93:E93"/>
    <mergeCell ref="D94:E94"/>
    <mergeCell ref="D95:E95"/>
    <mergeCell ref="D96:E96"/>
    <mergeCell ref="D97:E97"/>
    <mergeCell ref="D84:E84"/>
    <mergeCell ref="D85:E85"/>
    <mergeCell ref="D86:E86"/>
    <mergeCell ref="D87:E87"/>
    <mergeCell ref="D88:E88"/>
    <mergeCell ref="D90:E90"/>
    <mergeCell ref="D104:E104"/>
    <mergeCell ref="D105:E105"/>
    <mergeCell ref="D106:E106"/>
    <mergeCell ref="D107:E107"/>
    <mergeCell ref="D109:E109"/>
    <mergeCell ref="D110:E110"/>
    <mergeCell ref="D98:E98"/>
    <mergeCell ref="D99:E99"/>
    <mergeCell ref="D100:E100"/>
    <mergeCell ref="D101:E101"/>
    <mergeCell ref="D102:E102"/>
    <mergeCell ref="D103:E103"/>
    <mergeCell ref="D117:E117"/>
    <mergeCell ref="D118:E118"/>
    <mergeCell ref="D119:E119"/>
    <mergeCell ref="D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30:E130"/>
    <mergeCell ref="D131:E131"/>
    <mergeCell ref="D132:E132"/>
    <mergeCell ref="D133:E133"/>
    <mergeCell ref="D134:E134"/>
    <mergeCell ref="D135:E135"/>
    <mergeCell ref="D123:E123"/>
    <mergeCell ref="D125:E125"/>
    <mergeCell ref="D126:E126"/>
    <mergeCell ref="D127:E127"/>
    <mergeCell ref="D128:E128"/>
    <mergeCell ref="D129:E129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55:E155"/>
    <mergeCell ref="D156:E156"/>
    <mergeCell ref="D157:E157"/>
    <mergeCell ref="D158:E158"/>
    <mergeCell ref="D159:E159"/>
    <mergeCell ref="D160:E160"/>
    <mergeCell ref="D148:E148"/>
    <mergeCell ref="D149:E149"/>
    <mergeCell ref="D150:E150"/>
    <mergeCell ref="D151:E151"/>
    <mergeCell ref="D153:E153"/>
    <mergeCell ref="D154:E154"/>
    <mergeCell ref="D168:E168"/>
    <mergeCell ref="D169:E169"/>
    <mergeCell ref="D170:E170"/>
    <mergeCell ref="D171:E171"/>
    <mergeCell ref="D172:E172"/>
    <mergeCell ref="D173:E173"/>
    <mergeCell ref="D161:E161"/>
    <mergeCell ref="D162:E162"/>
    <mergeCell ref="D163:E163"/>
    <mergeCell ref="D164:E164"/>
    <mergeCell ref="D166:E166"/>
    <mergeCell ref="D167:E167"/>
    <mergeCell ref="D180:E180"/>
    <mergeCell ref="D181:E181"/>
    <mergeCell ref="D182:E182"/>
    <mergeCell ref="D183:E183"/>
    <mergeCell ref="D184:E184"/>
    <mergeCell ref="D185:E185"/>
    <mergeCell ref="D174:E174"/>
    <mergeCell ref="D175:E175"/>
    <mergeCell ref="D176:E176"/>
    <mergeCell ref="D177:E177"/>
    <mergeCell ref="D178:E178"/>
    <mergeCell ref="D179:E179"/>
    <mergeCell ref="D192:E192"/>
    <mergeCell ref="D193:E193"/>
    <mergeCell ref="D194:E194"/>
    <mergeCell ref="D195:E195"/>
    <mergeCell ref="D196:E196"/>
    <mergeCell ref="D197:E197"/>
    <mergeCell ref="D186:E186"/>
    <mergeCell ref="D187:E187"/>
    <mergeCell ref="D188:E188"/>
    <mergeCell ref="D189:E189"/>
    <mergeCell ref="D190:E190"/>
    <mergeCell ref="D191:E191"/>
    <mergeCell ref="D205:E205"/>
    <mergeCell ref="D206:E206"/>
    <mergeCell ref="D207:E207"/>
    <mergeCell ref="D208:E208"/>
    <mergeCell ref="D209:E209"/>
    <mergeCell ref="D210:E210"/>
    <mergeCell ref="D198:E198"/>
    <mergeCell ref="D199:E199"/>
    <mergeCell ref="D200:E200"/>
    <mergeCell ref="D202:E202"/>
    <mergeCell ref="D203:E203"/>
    <mergeCell ref="D204:E204"/>
    <mergeCell ref="D217:E217"/>
    <mergeCell ref="D218:E218"/>
    <mergeCell ref="D219:E219"/>
    <mergeCell ref="D220:E220"/>
    <mergeCell ref="D221:E221"/>
    <mergeCell ref="D223:E223"/>
    <mergeCell ref="D211:E211"/>
    <mergeCell ref="D212:E212"/>
    <mergeCell ref="D213:E213"/>
    <mergeCell ref="D214:E214"/>
    <mergeCell ref="D215:E215"/>
    <mergeCell ref="D216:E216"/>
    <mergeCell ref="D230:E230"/>
    <mergeCell ref="D231:E231"/>
    <mergeCell ref="D232:E232"/>
    <mergeCell ref="D233:E233"/>
    <mergeCell ref="D235:E235"/>
    <mergeCell ref="D236:E236"/>
    <mergeCell ref="D224:E224"/>
    <mergeCell ref="D225:E225"/>
    <mergeCell ref="D226:E226"/>
    <mergeCell ref="D227:E227"/>
    <mergeCell ref="D228:E228"/>
    <mergeCell ref="D229:E229"/>
  </mergeCells>
  <hyperlinks>
    <hyperlink ref="B1:C1" location="A2:A2" tooltip="Klikni na prechod ku Kryciemu listu..." display="Krycí list rozpočtu" xr:uid="{00000000-0004-0000-0800-000000000000}"/>
    <hyperlink ref="E1:F1" location="A54:A54" tooltip="Klikni na prechod ku rekapitulácii..." display="Rekapitulácia rozpočtu" xr:uid="{00000000-0004-0000-0800-000001000000}"/>
    <hyperlink ref="H1:I1" location="B83:B83" tooltip="Klikni na prechod ku Rozpočet..." display="Rozpočet" xr:uid="{00000000-0004-0000-0800-000002000000}"/>
  </hyperlink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ZŠ Medzilaborecká 112020 korekcie / SO02 Ústredné vykurovanie</oddHeader>
    <oddFooter>&amp;RStrana &amp;P z &amp;N    &amp;L&amp;7Spracované systémom Systematic® Kalkulus, tel.: 051 77 10 585</oddFooter>
  </headerFooter>
  <rowBreaks count="2" manualBreakCount="2">
    <brk id="40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22</vt:i4>
      </vt:variant>
      <vt:variant>
        <vt:lpstr>Pomenované rozsahy</vt:lpstr>
      </vt:variant>
      <vt:variant>
        <vt:i4>21</vt:i4>
      </vt:variant>
    </vt:vector>
  </HeadingPairs>
  <TitlesOfParts>
    <vt:vector size="43" baseType="lpstr">
      <vt:lpstr>Rekapitulácia</vt:lpstr>
      <vt:lpstr>SO 7363</vt:lpstr>
      <vt:lpstr>SO 7364</vt:lpstr>
      <vt:lpstr>SO 7365</vt:lpstr>
      <vt:lpstr>SO 7366</vt:lpstr>
      <vt:lpstr>SO 7367</vt:lpstr>
      <vt:lpstr>SO 7369</vt:lpstr>
      <vt:lpstr>SO 7370</vt:lpstr>
      <vt:lpstr>SO 7371</vt:lpstr>
      <vt:lpstr>SO 7372</vt:lpstr>
      <vt:lpstr>SO 7404</vt:lpstr>
      <vt:lpstr>SO 7405</vt:lpstr>
      <vt:lpstr>SO 7406</vt:lpstr>
      <vt:lpstr>SO 7435</vt:lpstr>
      <vt:lpstr>SO 7436</vt:lpstr>
      <vt:lpstr>SO 7444</vt:lpstr>
      <vt:lpstr>SO 7450</vt:lpstr>
      <vt:lpstr>SO 7451</vt:lpstr>
      <vt:lpstr>SO 7452</vt:lpstr>
      <vt:lpstr>SO 7453</vt:lpstr>
      <vt:lpstr>SO 7454</vt:lpstr>
      <vt:lpstr>SO 7455</vt:lpstr>
      <vt:lpstr>'SO 7363'!Oblasť_tlače</vt:lpstr>
      <vt:lpstr>'SO 7364'!Oblasť_tlače</vt:lpstr>
      <vt:lpstr>'SO 7365'!Oblasť_tlače</vt:lpstr>
      <vt:lpstr>'SO 7366'!Oblasť_tlače</vt:lpstr>
      <vt:lpstr>'SO 7367'!Oblasť_tlače</vt:lpstr>
      <vt:lpstr>'SO 7369'!Oblasť_tlače</vt:lpstr>
      <vt:lpstr>'SO 7370'!Oblasť_tlače</vt:lpstr>
      <vt:lpstr>'SO 7371'!Oblasť_tlače</vt:lpstr>
      <vt:lpstr>'SO 7372'!Oblasť_tlače</vt:lpstr>
      <vt:lpstr>'SO 7404'!Oblasť_tlače</vt:lpstr>
      <vt:lpstr>'SO 7405'!Oblasť_tlače</vt:lpstr>
      <vt:lpstr>'SO 7406'!Oblasť_tlače</vt:lpstr>
      <vt:lpstr>'SO 7435'!Oblasť_tlače</vt:lpstr>
      <vt:lpstr>'SO 7436'!Oblasť_tlače</vt:lpstr>
      <vt:lpstr>'SO 7444'!Oblasť_tlače</vt:lpstr>
      <vt:lpstr>'SO 7450'!Oblasť_tlače</vt:lpstr>
      <vt:lpstr>'SO 7451'!Oblasť_tlače</vt:lpstr>
      <vt:lpstr>'SO 7452'!Oblasť_tlače</vt:lpstr>
      <vt:lpstr>'SO 7453'!Oblasť_tlače</vt:lpstr>
      <vt:lpstr>'SO 7454'!Oblasť_tlače</vt:lpstr>
      <vt:lpstr>'SO 7455'!Oblasť_tlače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PeO_Ryzen</dc:creator>
  <cp:lastModifiedBy>autor</cp:lastModifiedBy>
  <dcterms:created xsi:type="dcterms:W3CDTF">2020-12-23T19:25:52Z</dcterms:created>
  <dcterms:modified xsi:type="dcterms:W3CDTF">2020-12-24T11:16:42Z</dcterms:modified>
</cp:coreProperties>
</file>