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omas.barbirik\Desktop\"/>
    </mc:Choice>
  </mc:AlternateContent>
  <bookViews>
    <workbookView xWindow="7320" yWindow="0" windowWidth="28640" windowHeight="12820"/>
  </bookViews>
  <sheets>
    <sheet name="Štruktúrovaný cenník služie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I26" i="1" s="1"/>
  <c r="R26" i="1" s="1"/>
  <c r="H27" i="1"/>
  <c r="I27" i="1" s="1"/>
  <c r="R27" i="1" s="1"/>
  <c r="G26" i="1"/>
  <c r="G27" i="1"/>
  <c r="H42" i="1"/>
  <c r="I42" i="1" s="1"/>
  <c r="R42" i="1" s="1"/>
  <c r="H43" i="1"/>
  <c r="I43" i="1" s="1"/>
  <c r="R43" i="1" s="1"/>
  <c r="H44" i="1"/>
  <c r="I44" i="1" s="1"/>
  <c r="R44" i="1" s="1"/>
  <c r="H45" i="1"/>
  <c r="I45" i="1" s="1"/>
  <c r="R45" i="1" s="1"/>
  <c r="G42" i="1"/>
  <c r="G43" i="1"/>
  <c r="G44" i="1"/>
  <c r="G45" i="1"/>
  <c r="H25" i="1"/>
  <c r="I25" i="1" s="1"/>
  <c r="R25" i="1" s="1"/>
  <c r="G25" i="1"/>
  <c r="H41" i="1"/>
  <c r="I41" i="1" s="1"/>
  <c r="R41" i="1" s="1"/>
  <c r="G41" i="1"/>
  <c r="M39" i="1" l="1"/>
  <c r="L39" i="1"/>
  <c r="L38" i="1"/>
  <c r="M38" i="1"/>
  <c r="M40" i="1"/>
  <c r="L40" i="1"/>
  <c r="P40" i="1" l="1"/>
  <c r="R40" i="1" s="1"/>
  <c r="P39" i="1"/>
  <c r="R39" i="1" s="1"/>
  <c r="N38" i="1"/>
  <c r="P38" i="1"/>
  <c r="R38" i="1" s="1"/>
  <c r="N39" i="1"/>
  <c r="O39" i="1"/>
  <c r="O38" i="1"/>
  <c r="N40" i="1"/>
  <c r="O40" i="1"/>
  <c r="M85" i="1" l="1"/>
  <c r="L85" i="1"/>
  <c r="H85" i="1"/>
  <c r="I85" i="1" s="1"/>
  <c r="G85" i="1"/>
  <c r="M84" i="1"/>
  <c r="L84" i="1"/>
  <c r="H84" i="1"/>
  <c r="I84" i="1" s="1"/>
  <c r="G84" i="1"/>
  <c r="M83" i="1"/>
  <c r="L83" i="1"/>
  <c r="H83" i="1"/>
  <c r="I83" i="1" s="1"/>
  <c r="G83" i="1"/>
  <c r="H82" i="1"/>
  <c r="I82" i="1" s="1"/>
  <c r="G82" i="1"/>
  <c r="H81" i="1"/>
  <c r="I81" i="1" s="1"/>
  <c r="G81" i="1"/>
  <c r="H80" i="1"/>
  <c r="I80" i="1" s="1"/>
  <c r="G80" i="1"/>
  <c r="H79" i="1"/>
  <c r="I79" i="1" s="1"/>
  <c r="G79" i="1"/>
  <c r="H78" i="1"/>
  <c r="I78" i="1" s="1"/>
  <c r="G78" i="1"/>
  <c r="M76" i="1"/>
  <c r="L76" i="1"/>
  <c r="M74" i="1"/>
  <c r="L74" i="1"/>
  <c r="M73" i="1"/>
  <c r="L73" i="1"/>
  <c r="M72" i="1"/>
  <c r="L72" i="1"/>
  <c r="M71" i="1"/>
  <c r="L71" i="1"/>
  <c r="M69" i="1"/>
  <c r="L69" i="1"/>
  <c r="M68" i="1"/>
  <c r="L68" i="1"/>
  <c r="M67" i="1"/>
  <c r="L67" i="1"/>
  <c r="M66" i="1"/>
  <c r="P66" i="1" s="1"/>
  <c r="L66" i="1"/>
  <c r="M64" i="1"/>
  <c r="L64" i="1"/>
  <c r="M63" i="1"/>
  <c r="L63" i="1"/>
  <c r="M62" i="1"/>
  <c r="P62" i="1" s="1"/>
  <c r="R62" i="1" s="1"/>
  <c r="L62" i="1"/>
  <c r="M61" i="1"/>
  <c r="L61" i="1"/>
  <c r="M60" i="1"/>
  <c r="P60" i="1" s="1"/>
  <c r="R60" i="1" s="1"/>
  <c r="L60" i="1"/>
  <c r="M59" i="1"/>
  <c r="L59" i="1"/>
  <c r="M58" i="1"/>
  <c r="L58" i="1"/>
  <c r="M57" i="1"/>
  <c r="L57" i="1"/>
  <c r="M56" i="1"/>
  <c r="L56" i="1"/>
  <c r="M54" i="1"/>
  <c r="L54" i="1"/>
  <c r="M53" i="1"/>
  <c r="L53" i="1"/>
  <c r="M52" i="1"/>
  <c r="L52" i="1"/>
  <c r="M51" i="1"/>
  <c r="L51" i="1"/>
  <c r="M50" i="1"/>
  <c r="L50" i="1"/>
  <c r="M49" i="1"/>
  <c r="L49" i="1"/>
  <c r="M37" i="1"/>
  <c r="L37" i="1"/>
  <c r="M36" i="1"/>
  <c r="L36" i="1"/>
  <c r="M35" i="1"/>
  <c r="L35" i="1"/>
  <c r="M34" i="1"/>
  <c r="L34" i="1"/>
  <c r="M32" i="1"/>
  <c r="L32" i="1"/>
  <c r="M31" i="1"/>
  <c r="L31" i="1"/>
  <c r="M30" i="1"/>
  <c r="L30" i="1"/>
  <c r="M29" i="1"/>
  <c r="L29" i="1"/>
  <c r="M24" i="1"/>
  <c r="L24" i="1"/>
  <c r="M23" i="1"/>
  <c r="L23" i="1"/>
  <c r="M22" i="1"/>
  <c r="L22" i="1"/>
  <c r="M20" i="1"/>
  <c r="L20" i="1"/>
  <c r="M19" i="1"/>
  <c r="L19" i="1"/>
  <c r="M18" i="1"/>
  <c r="P18" i="1" s="1"/>
  <c r="R18" i="1" s="1"/>
  <c r="L18" i="1"/>
  <c r="M17" i="1"/>
  <c r="L17" i="1"/>
  <c r="M16" i="1"/>
  <c r="L16" i="1"/>
  <c r="M14" i="1"/>
  <c r="L14" i="1"/>
  <c r="M13" i="1"/>
  <c r="L13" i="1"/>
  <c r="M11" i="1"/>
  <c r="P11" i="1" s="1"/>
  <c r="L11" i="1"/>
  <c r="M9" i="1"/>
  <c r="L9" i="1"/>
  <c r="H9" i="1"/>
  <c r="I9" i="1" s="1"/>
  <c r="G9" i="1"/>
  <c r="M8" i="1"/>
  <c r="L8" i="1"/>
  <c r="H8" i="1"/>
  <c r="I8" i="1" s="1"/>
  <c r="G8" i="1"/>
  <c r="M7" i="1"/>
  <c r="P7" i="1" s="1"/>
  <c r="L7" i="1"/>
  <c r="H7" i="1"/>
  <c r="I7" i="1" s="1"/>
  <c r="G7" i="1"/>
  <c r="M6" i="1"/>
  <c r="P6" i="1" s="1"/>
  <c r="L6" i="1"/>
  <c r="H6" i="1"/>
  <c r="I6" i="1" s="1"/>
  <c r="G6" i="1"/>
  <c r="M5" i="1"/>
  <c r="P5" i="1" s="1"/>
  <c r="L5" i="1"/>
  <c r="H5" i="1"/>
  <c r="I5" i="1" s="1"/>
  <c r="G5" i="1"/>
  <c r="P19" i="1" l="1"/>
  <c r="R19" i="1" s="1"/>
  <c r="O19" i="1"/>
  <c r="P17" i="1"/>
  <c r="R17" i="1" s="1"/>
  <c r="O17" i="1"/>
  <c r="R5" i="1"/>
  <c r="O9" i="1"/>
  <c r="N9" i="1"/>
  <c r="O85" i="1"/>
  <c r="P85" i="1"/>
  <c r="R85" i="1" s="1"/>
  <c r="O84" i="1"/>
  <c r="P84" i="1"/>
  <c r="R84" i="1" s="1"/>
  <c r="O83" i="1"/>
  <c r="P83" i="1"/>
  <c r="R83" i="1" s="1"/>
  <c r="O76" i="1"/>
  <c r="P76" i="1"/>
  <c r="R76" i="1" s="1"/>
  <c r="O74" i="1"/>
  <c r="P74" i="1"/>
  <c r="R74" i="1" s="1"/>
  <c r="N73" i="1"/>
  <c r="P73" i="1"/>
  <c r="P72" i="1"/>
  <c r="R72" i="1" s="1"/>
  <c r="O71" i="1"/>
  <c r="P71" i="1"/>
  <c r="R71" i="1" s="1"/>
  <c r="P69" i="1"/>
  <c r="R69" i="1" s="1"/>
  <c r="N68" i="1"/>
  <c r="P68" i="1"/>
  <c r="R68" i="1" s="1"/>
  <c r="P67" i="1"/>
  <c r="R67" i="1" s="1"/>
  <c r="R66" i="1"/>
  <c r="P59" i="1"/>
  <c r="R59" i="1" s="1"/>
  <c r="O64" i="1"/>
  <c r="P64" i="1"/>
  <c r="R64" i="1" s="1"/>
  <c r="P63" i="1"/>
  <c r="R63" i="1" s="1"/>
  <c r="O61" i="1"/>
  <c r="P61" i="1"/>
  <c r="R61" i="1" s="1"/>
  <c r="N58" i="1"/>
  <c r="P58" i="1"/>
  <c r="R58" i="1" s="1"/>
  <c r="P57" i="1"/>
  <c r="R57" i="1" s="1"/>
  <c r="P56" i="1"/>
  <c r="R56" i="1" s="1"/>
  <c r="P54" i="1"/>
  <c r="R54" i="1" s="1"/>
  <c r="N53" i="1"/>
  <c r="P53" i="1"/>
  <c r="R53" i="1" s="1"/>
  <c r="P52" i="1"/>
  <c r="R52" i="1" s="1"/>
  <c r="P51" i="1"/>
  <c r="R51" i="1" s="1"/>
  <c r="P50" i="1"/>
  <c r="R50" i="1" s="1"/>
  <c r="N49" i="1"/>
  <c r="P49" i="1"/>
  <c r="R49" i="1" s="1"/>
  <c r="O37" i="1"/>
  <c r="P37" i="1"/>
  <c r="R37" i="1" s="1"/>
  <c r="O36" i="1"/>
  <c r="P36" i="1"/>
  <c r="R36" i="1" s="1"/>
  <c r="P35" i="1"/>
  <c r="R35" i="1" s="1"/>
  <c r="O34" i="1"/>
  <c r="P34" i="1"/>
  <c r="R34" i="1" s="1"/>
  <c r="O32" i="1"/>
  <c r="P32" i="1"/>
  <c r="R32" i="1" s="1"/>
  <c r="O31" i="1"/>
  <c r="P31" i="1"/>
  <c r="R31" i="1" s="1"/>
  <c r="P30" i="1"/>
  <c r="R30" i="1" s="1"/>
  <c r="O29" i="1"/>
  <c r="P29" i="1"/>
  <c r="R29" i="1" s="1"/>
  <c r="O24" i="1"/>
  <c r="P24" i="1"/>
  <c r="R24" i="1" s="1"/>
  <c r="O23" i="1"/>
  <c r="P23" i="1"/>
  <c r="R23" i="1" s="1"/>
  <c r="P22" i="1"/>
  <c r="R22" i="1" s="1"/>
  <c r="O20" i="1"/>
  <c r="P20" i="1"/>
  <c r="R20" i="1" s="1"/>
  <c r="O18" i="1"/>
  <c r="O16" i="1"/>
  <c r="P16" i="1"/>
  <c r="R16" i="1" s="1"/>
  <c r="O14" i="1"/>
  <c r="P14" i="1"/>
  <c r="R14" i="1" s="1"/>
  <c r="O13" i="1"/>
  <c r="P13" i="1"/>
  <c r="R13" i="1" s="1"/>
  <c r="R11" i="1"/>
  <c r="P9" i="1"/>
  <c r="R9" i="1" s="1"/>
  <c r="O8" i="1"/>
  <c r="P8" i="1"/>
  <c r="R8" i="1" s="1"/>
  <c r="N5" i="1"/>
  <c r="N56" i="1"/>
  <c r="O68" i="1"/>
  <c r="O56" i="1"/>
  <c r="N76" i="1"/>
  <c r="N62" i="1"/>
  <c r="N66" i="1"/>
  <c r="O66" i="1"/>
  <c r="N61" i="1"/>
  <c r="N64" i="1"/>
  <c r="N23" i="1"/>
  <c r="N59" i="1"/>
  <c r="N6" i="1"/>
  <c r="N18" i="1"/>
  <c r="N31" i="1"/>
  <c r="O5" i="1"/>
  <c r="O6" i="1"/>
  <c r="N51" i="1"/>
  <c r="O53" i="1"/>
  <c r="O59" i="1"/>
  <c r="O73" i="1"/>
  <c r="N36" i="1"/>
  <c r="O51" i="1"/>
  <c r="N85" i="1"/>
  <c r="N13" i="1"/>
  <c r="R7" i="1"/>
  <c r="N8" i="1"/>
  <c r="N14" i="1"/>
  <c r="N17" i="1"/>
  <c r="N19" i="1"/>
  <c r="N22" i="1"/>
  <c r="N24" i="1"/>
  <c r="N30" i="1"/>
  <c r="N32" i="1"/>
  <c r="N35" i="1"/>
  <c r="N37" i="1"/>
  <c r="O49" i="1"/>
  <c r="O62" i="1"/>
  <c r="N74" i="1"/>
  <c r="N84" i="1"/>
  <c r="R6" i="1"/>
  <c r="O22" i="1"/>
  <c r="O30" i="1"/>
  <c r="O35" i="1"/>
  <c r="O58" i="1"/>
  <c r="N83" i="1"/>
  <c r="N11" i="1"/>
  <c r="O11" i="1"/>
  <c r="O7" i="1"/>
  <c r="N52" i="1"/>
  <c r="N63" i="1"/>
  <c r="N67" i="1"/>
  <c r="R73" i="1"/>
  <c r="N16" i="1"/>
  <c r="N20" i="1"/>
  <c r="N29" i="1"/>
  <c r="N34" i="1"/>
  <c r="O52" i="1"/>
  <c r="O57" i="1"/>
  <c r="O60" i="1"/>
  <c r="O63" i="1"/>
  <c r="O67" i="1"/>
  <c r="O72" i="1"/>
  <c r="N57" i="1"/>
  <c r="N60" i="1"/>
  <c r="N72" i="1"/>
  <c r="N71" i="1"/>
  <c r="N7" i="1"/>
  <c r="N50" i="1"/>
  <c r="N54" i="1"/>
  <c r="N69" i="1"/>
  <c r="O50" i="1"/>
  <c r="O54" i="1"/>
  <c r="O69" i="1"/>
  <c r="R87" i="1" l="1"/>
  <c r="R89" i="1" s="1"/>
</calcChain>
</file>

<file path=xl/sharedStrings.xml><?xml version="1.0" encoding="utf-8"?>
<sst xmlns="http://schemas.openxmlformats.org/spreadsheetml/2006/main" count="172" uniqueCount="101">
  <si>
    <t>POZOR, všetky zelené polia musia byť vyplnené cenou ( &gt;= 0,0000 eur bez DPH)!</t>
  </si>
  <si>
    <t>Služba</t>
  </si>
  <si>
    <t xml:space="preserve">Merná jednotka </t>
  </si>
  <si>
    <r>
      <t>Počet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</si>
  <si>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r>
      <t>Jednorazový poplatok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</si>
  <si>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t>Total</t>
  </si>
  <si>
    <r>
      <t>Pravidelný poplatok (1 mesiac)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</si>
  <si>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1 mesiac</t>
  </si>
  <si>
    <t>12 mesiacov</t>
  </si>
  <si>
    <t>Vyhodnocovaná ponuka</t>
  </si>
  <si>
    <t>eur bez DPH</t>
  </si>
  <si>
    <t>20% DPH</t>
  </si>
  <si>
    <t>eur s DPH</t>
  </si>
  <si>
    <t>Zriadenie VPS</t>
  </si>
  <si>
    <t>služba</t>
  </si>
  <si>
    <t>SIM</t>
  </si>
  <si>
    <t>Zabezpečenie pokrytia signálom v sieti uchádzača</t>
  </si>
  <si>
    <t>Mesačný poplatok za neobmedzené volania do všetkých sietí SR a EU, neobmedzené SMS/MMS v SR a EU a mobilné dáta min. 12000 MB</t>
  </si>
  <si>
    <t>Mesačný poplatok za SMS/MMS balíček k hlasovej SIM karte v počte 100 SMS/MMS *</t>
  </si>
  <si>
    <t>Mesačný poplatok za SMS/MMS balíček k hlasovej SIM karte v počte 200 SMS/MMS *</t>
  </si>
  <si>
    <t>Mesačný poplatok za SMS/MMS balíček k hlasovej SIM karte v počte 500 SMS/MMS *</t>
  </si>
  <si>
    <t>Mesačný poplatok za SMS SIM kartu s predplateným objemom min. 2000 SMS</t>
  </si>
  <si>
    <t>Mesačný poplatok za dátovú SIM kartu s predplateným objemom dát min. 6000 MB*</t>
  </si>
  <si>
    <t>Mesačný poplatok za dátovú SIM kartu s predplateným objemom dát min. 12000 MB*</t>
  </si>
  <si>
    <t>Mesačný poplatok za dátovú SIM kartu s predplateným objemom dát min. 24000 MB*</t>
  </si>
  <si>
    <t>Mesačný poplatok za dátovú SIM kartu s predplateným objemom dát min. 36000 MB*</t>
  </si>
  <si>
    <t>Mesačný poplatok za zdieľaný dátový pool s predplateným objemom dát min. 1TB*</t>
  </si>
  <si>
    <t>kus</t>
  </si>
  <si>
    <t>*po prečerpaní voľného objemu dát sa zníži prenosová rýchlosť, bez ďalšieho spoplatňovania prenesených dát</t>
  </si>
  <si>
    <t>minúta / mesiac</t>
  </si>
  <si>
    <t>Volania do Orange v silnej a v slabej prevádzke</t>
  </si>
  <si>
    <t>Volania do Slovak Telekom v silnej a v slabej prevádzke</t>
  </si>
  <si>
    <t>Volania do O2 v silnej a v slabej prevádzke</t>
  </si>
  <si>
    <t>Volania do iných mobilných sietí v SR v silnej a v slabej prevádzke</t>
  </si>
  <si>
    <t>Volania do pevných sietí v SR v silnej a v slabej prevádzke</t>
  </si>
  <si>
    <t>Medzinárodné hlasové volania zo SR do sietí zahraničných operátorov v členských štátoch EÚ</t>
  </si>
  <si>
    <t>SMS do mobilnej a pevnej siete uchádzača</t>
  </si>
  <si>
    <t>kus / mesiac</t>
  </si>
  <si>
    <t>SMS do mobilnej a pevnej siete ostatných operátorov v SR</t>
  </si>
  <si>
    <t>Medzinárodné SMS zo SR do sietí zahraničných operátorov v členských štátoch EÚ</t>
  </si>
  <si>
    <t>Roaming SMS</t>
  </si>
  <si>
    <t>MMS do mobilnej a pevnej siete uchádzača</t>
  </si>
  <si>
    <t>MMS do mobilnej a pevnej siete ostatných operátorov v SR</t>
  </si>
  <si>
    <t>Medzinárodné MMS zo SR do sietí zahraničných operátorov v členských štátoch EÚ</t>
  </si>
  <si>
    <t>Roaming MMS</t>
  </si>
  <si>
    <t>Licencie Samsung Knox</t>
  </si>
  <si>
    <t xml:space="preserve">kus </t>
  </si>
  <si>
    <t>Poskytovanie PUK, PIN2 a PUK2 kódu</t>
  </si>
  <si>
    <t>Aktivácia služieb CLIP, CLIR</t>
  </si>
  <si>
    <t xml:space="preserve">Aktivácia služby Mail-To-SMS </t>
  </si>
  <si>
    <t>Odkazová služba</t>
  </si>
  <si>
    <r>
      <rPr>
        <vertAlign val="superscript"/>
        <sz val="8"/>
        <color theme="1"/>
        <rFont val="Calibri"/>
        <family val="2"/>
        <charset val="238"/>
        <scheme val="minor"/>
      </rPr>
      <t>1</t>
    </r>
    <r>
      <rPr>
        <sz val="8"/>
        <color theme="1"/>
        <rFont val="Calibri"/>
        <family val="2"/>
        <charset val="238"/>
        <scheme val="minor"/>
      </rPr>
      <t>Uvedené čísla vychádzajú z aktuálneho stavu, slúžia na výpočet výšky rámca a nie sú pre Účastníka nijako záväzné. Číslo 1 uvedené červenou farbou predstavuje jednotkovú cenu alebo zľavu a nevypovedá o plánovanom množstve objednanej služby.</t>
    </r>
  </si>
  <si>
    <r>
      <rPr>
        <vertAlign val="superscript"/>
        <sz val="8"/>
        <color theme="1"/>
        <rFont val="Calibri"/>
        <family val="2"/>
        <charset val="238"/>
        <scheme val="minor"/>
      </rPr>
      <t>2</t>
    </r>
    <r>
      <rPr>
        <sz val="8"/>
        <color theme="1"/>
        <rFont val="Calibri"/>
        <family val="2"/>
        <charset val="238"/>
        <scheme val="minor"/>
      </rPr>
      <t>POZOR, je potrebné rozlišovať medzi jednorazovým poplatkom a pravidelným poplatkom!</t>
    </r>
  </si>
  <si>
    <t>Total:</t>
  </si>
  <si>
    <t>s DPH</t>
  </si>
  <si>
    <t>Kritérium č. 1: Navrhovaná celková zmluvná cena za predpokladaný rozsah plnenia poskytovaných služieb vyjadrená v EUR bez DPH</t>
  </si>
  <si>
    <t>bez DPH</t>
  </si>
  <si>
    <t>V ................................., dňa .........................</t>
  </si>
  <si>
    <t>Kritérium č. 2: Navrhovaná hodnota hardware budgetu vyjadrená v EUR bez DPH</t>
  </si>
  <si>
    <t>................................... 
Podpis oprávnenej osoby za uchádzača
(Meno a priezvisko)</t>
  </si>
  <si>
    <t>Aktivácia a výmena SIM/eSIM</t>
  </si>
  <si>
    <t>Zablokovanie a odblokovanie SIM/eSIM</t>
  </si>
  <si>
    <t>Dočasné prerušenie poskytovania služieb na SIM/eSIM</t>
  </si>
  <si>
    <t>Zmena programu na SIM/eSIM</t>
  </si>
  <si>
    <t>Mesačný poplatok za dátový balíček k hlasovej SIM/eSIM karte s neobmedzeným internetom s min. objemom 2000 MB*</t>
  </si>
  <si>
    <t>Mesačný poplatok za dátový balíček k hlasovej SIM/eSIM karte s neobmedzeným internetom s min. objemom 6000 MB*</t>
  </si>
  <si>
    <t xml:space="preserve">Mesačný poplatok za dátový balíček k hlasovej SIM/eSIM karte s neobmedzeným internetom s min. objemom 12000 MB* </t>
  </si>
  <si>
    <t>Mesačný poplatok za podrobný výpis hovorov na SIM/eSIM</t>
  </si>
  <si>
    <t>Jednorázový poplatok za navýšenie zdielaného dátového poolu s predplateným objemom dát o 100GB*</t>
  </si>
  <si>
    <t>Mesačný poplatok za zdieľaný dátový pool s predplateným objemom dát min. 500GB*</t>
  </si>
  <si>
    <t>Mesačný poplatok za zdieľaný dátový pool s predplateným objemom dát min. 200GB*</t>
  </si>
  <si>
    <t>Zriadenie nástroja na manažovanie VPS</t>
  </si>
  <si>
    <t>Vymedzenie číselnej rady pre 10.000 čísel VPS</t>
  </si>
  <si>
    <t>Presun súčasných telefónnych čísiel do VPS</t>
  </si>
  <si>
    <t>Mesačný poplatok za SIM/eSIM kartu zaradenú do VPS</t>
  </si>
  <si>
    <t>Mesačný poplatok za neobmedzené volania v rámci VPS</t>
  </si>
  <si>
    <t>Mesačný poplatok za neobmedzené volania v rámci VPS a operátora</t>
  </si>
  <si>
    <t>Mesačný poplatok za neobmedzené volania v rámci VPS a všetkých sietí SR</t>
  </si>
  <si>
    <t>Zriadenie brány medzi VPS a PABX</t>
  </si>
  <si>
    <t>Volania v rámci VPS v silnej a v slabej prevádzke</t>
  </si>
  <si>
    <t>Mesačný poplatok za neobmedzené volania do všetkých sietí SR, neobmedzené SMS/MMS v SR a mobilné dáta min. 12000 MB</t>
  </si>
  <si>
    <t>Roamingové hlasové volania prichádzajúce - Zóna A</t>
  </si>
  <si>
    <t>Roamingové hlasové volania odchádzajúce - Zóna A</t>
  </si>
  <si>
    <t>Roamingové hlasové volania prichádzajúce - Zóna B</t>
  </si>
  <si>
    <t>Roamingové hlasové volania odchádzajúce - Zóna B</t>
  </si>
  <si>
    <t>Roamingové hlasové volania odchádzajúce - Zóna C</t>
  </si>
  <si>
    <t>Roamingové hlasové volania prichádzajúce - Zóna C</t>
  </si>
  <si>
    <t>Roamingové hlasové volania prichádzajúce - Zóna D</t>
  </si>
  <si>
    <t>Roamingové hlasové volania odchádzajúce - Zóna D</t>
  </si>
  <si>
    <t>36 mesiacov</t>
  </si>
  <si>
    <r>
      <t xml:space="preserve">V zmysle oznámenia o vyhlásení vereného obstarávania, bodu IV.2.6): </t>
    </r>
    <r>
      <rPr>
        <b/>
        <u/>
        <sz val="8.5"/>
        <color rgb="FFFF0000"/>
        <rFont val="Calibri"/>
        <family val="2"/>
        <charset val="238"/>
        <scheme val="minor"/>
      </rPr>
      <t>Je minimálna lehota, počas ktorej sú ponuky uchádzačov viazané stanovená do: 31.12.2021</t>
    </r>
  </si>
  <si>
    <t>Podpis ucházača</t>
  </si>
  <si>
    <t>** V prípade potreby bude navýšenie dátového baličku realizované výhradne na základe požiadavky Objednávateľa</t>
  </si>
  <si>
    <t>Jednorázový poplatok za navýšenie dátového balíčku k hlasovej SIM/eSIM karte s min. objemom 10000 MB*  nad rámec paušálneho poplatku**</t>
  </si>
  <si>
    <t>Jednorázový poplatok za navýšenie dátového balíčku k hlasovej SIM/eSIM karte s min. objemom 5000 MB*  nad rámec paušálneho poplatku**</t>
  </si>
  <si>
    <t>Jednorázový poplatok za navýšenie dátového balíčku k hlasovej SIM/eSIM karte s min. objemom 1000 MB* nad rámec paušálneho poplatku**</t>
  </si>
  <si>
    <t>Jednorázový poplatok za navýšenie dátového balíčku  / dátového poolu k dátovej SIM/eSIM karte s min. objemom 5000 MB*  nad rámec paušálneho poplatku **</t>
  </si>
  <si>
    <t>Jednorázový poplatok za navýšenie dátového balíčku / dátového poolu k dátovej SIM/eSIM karte s min. objemom 1000 MB*  nad rámec paušálneho poplatku**</t>
  </si>
  <si>
    <t>Automatizované navýšenie dát o 100 MB pre dátovú SIM/eSIM***</t>
  </si>
  <si>
    <t>Automatizované navýšenie dát o 1000 MB pre dátový pool***</t>
  </si>
  <si>
    <t xml:space="preserve">***Automatizované navýšenie dát bude realizované automaticky s priebežnou notifikáciou o spotrebe dát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</si>
</sst>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#,##0.00\ &quot;EUR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8.5"/>
      <color rgb="FFFF0000"/>
      <name val="Calibri"/>
      <family val="2"/>
      <charset val="238"/>
      <scheme val="minor"/>
    </font>
    <font>
      <b/>
      <u/>
      <sz val="8.5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Protection="1"/>
    <xf numFmtId="0" fontId="3" fillId="0" borderId="0" xfId="0" applyFont="1" applyAlignment="1" applyProtection="1">
      <alignment wrapText="1"/>
    </xf>
    <xf numFmtId="0" fontId="0" fillId="0" borderId="0" xfId="0" applyFill="1" applyBorder="1" applyProtection="1"/>
    <xf numFmtId="0" fontId="3" fillId="0" borderId="0" xfId="0" applyFont="1" applyFill="1" applyProtection="1"/>
    <xf numFmtId="0" fontId="0" fillId="0" borderId="0" xfId="0" applyFill="1" applyProtection="1"/>
    <xf numFmtId="0" fontId="3" fillId="2" borderId="1" xfId="0" applyFont="1" applyFill="1" applyBorder="1" applyProtection="1"/>
    <xf numFmtId="0" fontId="1" fillId="0" borderId="0" xfId="0" applyFont="1" applyFill="1" applyProtection="1"/>
    <xf numFmtId="0" fontId="0" fillId="0" borderId="0" xfId="0" applyAlignment="1" applyProtection="1">
      <alignment wrapText="1"/>
    </xf>
    <xf numFmtId="0" fontId="3" fillId="0" borderId="0" xfId="0" applyFont="1" applyProtection="1"/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/>
    <xf numFmtId="0" fontId="3" fillId="4" borderId="14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wrapText="1"/>
    </xf>
    <xf numFmtId="0" fontId="0" fillId="0" borderId="3" xfId="0" applyBorder="1" applyProtection="1"/>
    <xf numFmtId="0" fontId="0" fillId="0" borderId="4" xfId="0" applyBorder="1" applyProtection="1"/>
    <xf numFmtId="4" fontId="0" fillId="0" borderId="6" xfId="0" applyNumberFormat="1" applyBorder="1" applyProtection="1"/>
    <xf numFmtId="4" fontId="0" fillId="0" borderId="7" xfId="0" applyNumberFormat="1" applyBorder="1" applyProtection="1"/>
    <xf numFmtId="164" fontId="0" fillId="0" borderId="0" xfId="0" applyNumberFormat="1" applyFill="1" applyBorder="1" applyProtection="1"/>
    <xf numFmtId="165" fontId="3" fillId="0" borderId="0" xfId="0" applyNumberFormat="1" applyFont="1" applyFill="1" applyBorder="1" applyProtection="1"/>
    <xf numFmtId="0" fontId="0" fillId="0" borderId="15" xfId="0" applyBorder="1" applyAlignment="1" applyProtection="1">
      <alignment wrapText="1"/>
    </xf>
    <xf numFmtId="0" fontId="0" fillId="0" borderId="16" xfId="0" applyBorder="1" applyProtection="1"/>
    <xf numFmtId="0" fontId="0" fillId="0" borderId="17" xfId="0" applyBorder="1" applyProtection="1"/>
    <xf numFmtId="4" fontId="0" fillId="0" borderId="19" xfId="0" applyNumberFormat="1" applyBorder="1" applyProtection="1"/>
    <xf numFmtId="4" fontId="0" fillId="0" borderId="20" xfId="0" applyNumberFormat="1" applyBorder="1" applyProtection="1"/>
    <xf numFmtId="0" fontId="0" fillId="0" borderId="21" xfId="0" applyBorder="1" applyAlignment="1" applyProtection="1">
      <alignment wrapText="1"/>
    </xf>
    <xf numFmtId="0" fontId="0" fillId="0" borderId="14" xfId="0" applyBorder="1" applyProtection="1"/>
    <xf numFmtId="0" fontId="7" fillId="0" borderId="22" xfId="0" applyFont="1" applyBorder="1" applyProtection="1"/>
    <xf numFmtId="0" fontId="7" fillId="0" borderId="0" xfId="0" applyFont="1" applyFill="1" applyBorder="1" applyProtection="1"/>
    <xf numFmtId="4" fontId="0" fillId="0" borderId="12" xfId="0" applyNumberFormat="1" applyBorder="1" applyProtection="1"/>
    <xf numFmtId="4" fontId="0" fillId="0" borderId="13" xfId="0" applyNumberFormat="1" applyBorder="1" applyProtection="1"/>
    <xf numFmtId="0" fontId="0" fillId="0" borderId="0" xfId="0" applyFill="1" applyBorder="1" applyAlignment="1" applyProtection="1">
      <alignment wrapText="1"/>
    </xf>
    <xf numFmtId="164" fontId="3" fillId="0" borderId="0" xfId="0" applyNumberFormat="1" applyFont="1" applyFill="1" applyBorder="1" applyProtection="1"/>
    <xf numFmtId="4" fontId="0" fillId="0" borderId="0" xfId="0" applyNumberFormat="1" applyFill="1" applyBorder="1" applyProtection="1"/>
    <xf numFmtId="4" fontId="1" fillId="0" borderId="0" xfId="0" applyNumberFormat="1" applyFont="1" applyFill="1" applyBorder="1" applyProtection="1"/>
    <xf numFmtId="0" fontId="0" fillId="5" borderId="23" xfId="0" applyFill="1" applyBorder="1" applyAlignment="1" applyProtection="1">
      <alignment wrapText="1"/>
    </xf>
    <xf numFmtId="0" fontId="0" fillId="0" borderId="1" xfId="0" applyBorder="1" applyProtection="1"/>
    <xf numFmtId="0" fontId="0" fillId="0" borderId="24" xfId="0" applyBorder="1" applyProtection="1"/>
    <xf numFmtId="4" fontId="0" fillId="0" borderId="26" xfId="0" applyNumberFormat="1" applyBorder="1" applyProtection="1"/>
    <xf numFmtId="4" fontId="0" fillId="0" borderId="27" xfId="0" applyNumberFormat="1" applyBorder="1" applyProtection="1"/>
    <xf numFmtId="164" fontId="3" fillId="0" borderId="0" xfId="0" applyNumberFormat="1" applyFont="1" applyFill="1" applyProtection="1"/>
    <xf numFmtId="4" fontId="0" fillId="0" borderId="0" xfId="0" applyNumberFormat="1" applyProtection="1"/>
    <xf numFmtId="164" fontId="3" fillId="0" borderId="5" xfId="0" applyNumberFormat="1" applyFont="1" applyFill="1" applyBorder="1" applyProtection="1"/>
    <xf numFmtId="164" fontId="3" fillId="0" borderId="11" xfId="0" applyNumberFormat="1" applyFont="1" applyFill="1" applyBorder="1" applyProtection="1"/>
    <xf numFmtId="0" fontId="0" fillId="5" borderId="0" xfId="0" applyFill="1" applyProtection="1"/>
    <xf numFmtId="0" fontId="0" fillId="5" borderId="2" xfId="0" applyFill="1" applyBorder="1" applyAlignment="1" applyProtection="1">
      <alignment wrapText="1"/>
    </xf>
    <xf numFmtId="0" fontId="0" fillId="5" borderId="3" xfId="0" applyFill="1" applyBorder="1" applyProtection="1"/>
    <xf numFmtId="0" fontId="8" fillId="5" borderId="0" xfId="0" applyFont="1" applyFill="1" applyBorder="1" applyProtection="1"/>
    <xf numFmtId="164" fontId="3" fillId="5" borderId="5" xfId="0" applyNumberFormat="1" applyFont="1" applyFill="1" applyBorder="1" applyProtection="1"/>
    <xf numFmtId="4" fontId="0" fillId="5" borderId="6" xfId="0" applyNumberFormat="1" applyFill="1" applyBorder="1" applyProtection="1"/>
    <xf numFmtId="4" fontId="0" fillId="5" borderId="7" xfId="0" applyNumberFormat="1" applyFill="1" applyBorder="1" applyProtection="1"/>
    <xf numFmtId="164" fontId="0" fillId="5" borderId="0" xfId="0" applyNumberFormat="1" applyFill="1" applyBorder="1" applyProtection="1"/>
    <xf numFmtId="0" fontId="0" fillId="5" borderId="0" xfId="0" applyFill="1" applyBorder="1" applyProtection="1"/>
    <xf numFmtId="0" fontId="0" fillId="5" borderId="15" xfId="0" applyFill="1" applyBorder="1" applyAlignment="1" applyProtection="1">
      <alignment wrapText="1"/>
    </xf>
    <xf numFmtId="0" fontId="0" fillId="5" borderId="16" xfId="0" applyFill="1" applyBorder="1" applyProtection="1"/>
    <xf numFmtId="164" fontId="3" fillId="5" borderId="18" xfId="0" applyNumberFormat="1" applyFont="1" applyFill="1" applyBorder="1" applyProtection="1"/>
    <xf numFmtId="4" fontId="0" fillId="5" borderId="19" xfId="0" applyNumberFormat="1" applyFill="1" applyBorder="1" applyProtection="1"/>
    <xf numFmtId="4" fontId="0" fillId="5" borderId="20" xfId="0" applyNumberFormat="1" applyFill="1" applyBorder="1" applyProtection="1"/>
    <xf numFmtId="0" fontId="8" fillId="0" borderId="0" xfId="0" applyFont="1" applyFill="1" applyBorder="1" applyProtection="1"/>
    <xf numFmtId="164" fontId="3" fillId="0" borderId="18" xfId="0" applyNumberFormat="1" applyFont="1" applyFill="1" applyBorder="1" applyProtection="1"/>
    <xf numFmtId="0" fontId="8" fillId="0" borderId="14" xfId="0" applyFont="1" applyBorder="1" applyProtection="1"/>
    <xf numFmtId="0" fontId="7" fillId="0" borderId="0" xfId="0" applyFont="1" applyProtection="1"/>
    <xf numFmtId="4" fontId="0" fillId="0" borderId="0" xfId="0" applyNumberFormat="1" applyFill="1" applyProtection="1"/>
    <xf numFmtId="4" fontId="0" fillId="0" borderId="29" xfId="0" applyNumberFormat="1" applyBorder="1" applyProtection="1"/>
    <xf numFmtId="4" fontId="0" fillId="0" borderId="30" xfId="0" applyNumberFormat="1" applyBorder="1" applyProtection="1"/>
    <xf numFmtId="0" fontId="0" fillId="0" borderId="0" xfId="0" applyBorder="1" applyAlignment="1" applyProtection="1">
      <alignment wrapText="1"/>
    </xf>
    <xf numFmtId="0" fontId="0" fillId="0" borderId="0" xfId="0" applyBorder="1" applyProtection="1"/>
    <xf numFmtId="0" fontId="0" fillId="0" borderId="0" xfId="0" applyFont="1" applyBorder="1" applyProtection="1"/>
    <xf numFmtId="4" fontId="0" fillId="0" borderId="0" xfId="0" applyNumberFormat="1" applyBorder="1" applyProtection="1"/>
    <xf numFmtId="164" fontId="3" fillId="5" borderId="0" xfId="0" applyNumberFormat="1" applyFont="1" applyFill="1" applyBorder="1" applyProtection="1"/>
    <xf numFmtId="0" fontId="8" fillId="0" borderId="4" xfId="0" applyFont="1" applyBorder="1" applyProtection="1"/>
    <xf numFmtId="0" fontId="8" fillId="0" borderId="17" xfId="0" applyFont="1" applyBorder="1" applyProtection="1"/>
    <xf numFmtId="0" fontId="7" fillId="0" borderId="4" xfId="0" applyFont="1" applyBorder="1" applyProtection="1"/>
    <xf numFmtId="0" fontId="7" fillId="0" borderId="17" xfId="0" applyFont="1" applyBorder="1" applyProtection="1"/>
    <xf numFmtId="0" fontId="8" fillId="0" borderId="22" xfId="0" applyFont="1" applyBorder="1" applyProtection="1"/>
    <xf numFmtId="0" fontId="7" fillId="0" borderId="0" xfId="0" applyFont="1" applyFill="1" applyProtection="1"/>
    <xf numFmtId="164" fontId="3" fillId="0" borderId="0" xfId="0" applyNumberFormat="1" applyFont="1" applyFill="1" applyAlignment="1" applyProtection="1"/>
    <xf numFmtId="164" fontId="0" fillId="0" borderId="0" xfId="0" applyNumberFormat="1" applyFill="1" applyAlignment="1" applyProtection="1"/>
    <xf numFmtId="164" fontId="0" fillId="0" borderId="0" xfId="0" applyNumberFormat="1" applyFill="1" applyBorder="1" applyAlignment="1" applyProtection="1"/>
    <xf numFmtId="0" fontId="7" fillId="0" borderId="21" xfId="0" applyFont="1" applyBorder="1" applyAlignment="1" applyProtection="1">
      <alignment wrapText="1"/>
    </xf>
    <xf numFmtId="0" fontId="8" fillId="0" borderId="0" xfId="0" applyFont="1" applyAlignment="1" applyProtection="1">
      <alignment wrapText="1"/>
    </xf>
    <xf numFmtId="0" fontId="0" fillId="0" borderId="23" xfId="0" applyBorder="1" applyAlignment="1" applyProtection="1">
      <alignment wrapText="1"/>
    </xf>
    <xf numFmtId="164" fontId="3" fillId="0" borderId="25" xfId="0" applyNumberFormat="1" applyFont="1" applyFill="1" applyBorder="1" applyProtection="1"/>
    <xf numFmtId="0" fontId="3" fillId="0" borderId="5" xfId="0" applyFont="1" applyFill="1" applyBorder="1" applyProtection="1"/>
    <xf numFmtId="0" fontId="0" fillId="0" borderId="6" xfId="0" applyBorder="1" applyProtection="1"/>
    <xf numFmtId="0" fontId="0" fillId="0" borderId="7" xfId="0" applyBorder="1" applyProtection="1"/>
    <xf numFmtId="0" fontId="3" fillId="0" borderId="18" xfId="0" applyFont="1" applyFill="1" applyBorder="1" applyProtection="1"/>
    <xf numFmtId="0" fontId="0" fillId="0" borderId="19" xfId="0" applyBorder="1" applyProtection="1"/>
    <xf numFmtId="0" fontId="0" fillId="0" borderId="20" xfId="0" applyBorder="1" applyProtection="1"/>
    <xf numFmtId="0" fontId="0" fillId="0" borderId="8" xfId="0" applyBorder="1" applyAlignment="1" applyProtection="1">
      <alignment wrapText="1"/>
    </xf>
    <xf numFmtId="0" fontId="0" fillId="0" borderId="9" xfId="0" applyBorder="1" applyProtection="1"/>
    <xf numFmtId="0" fontId="8" fillId="0" borderId="10" xfId="0" applyFont="1" applyBorder="1" applyProtection="1"/>
    <xf numFmtId="4" fontId="0" fillId="0" borderId="32" xfId="0" applyNumberFormat="1" applyBorder="1" applyProtection="1"/>
    <xf numFmtId="4" fontId="0" fillId="0" borderId="33" xfId="0" applyNumberFormat="1" applyBorder="1" applyProtection="1"/>
    <xf numFmtId="0" fontId="0" fillId="5" borderId="22" xfId="0" applyFill="1" applyBorder="1" applyProtection="1"/>
    <xf numFmtId="0" fontId="9" fillId="0" borderId="0" xfId="0" applyFont="1" applyFill="1" applyAlignment="1" applyProtection="1">
      <alignment vertical="center"/>
    </xf>
    <xf numFmtId="0" fontId="11" fillId="0" borderId="0" xfId="0" applyFont="1" applyFill="1" applyProtection="1"/>
    <xf numFmtId="0" fontId="0" fillId="0" borderId="0" xfId="0" applyFill="1" applyAlignment="1" applyProtection="1">
      <alignment horizontal="right"/>
    </xf>
    <xf numFmtId="0" fontId="14" fillId="0" borderId="0" xfId="0" applyFont="1" applyFill="1" applyAlignment="1" applyProtection="1">
      <alignment wrapText="1"/>
    </xf>
    <xf numFmtId="0" fontId="14" fillId="0" borderId="0" xfId="0" applyFont="1" applyFill="1" applyProtection="1"/>
    <xf numFmtId="0" fontId="9" fillId="0" borderId="0" xfId="0" applyFont="1" applyFill="1" applyBorder="1" applyProtection="1"/>
    <xf numFmtId="165" fontId="3" fillId="4" borderId="1" xfId="0" applyNumberFormat="1" applyFont="1" applyFill="1" applyBorder="1" applyProtection="1">
      <protection locked="0" hidden="1"/>
    </xf>
    <xf numFmtId="0" fontId="7" fillId="0" borderId="0" xfId="0" applyFont="1" applyFill="1" applyAlignment="1" applyProtection="1">
      <alignment wrapText="1"/>
    </xf>
    <xf numFmtId="0" fontId="11" fillId="0" borderId="0" xfId="0" applyFont="1" applyFill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right"/>
    </xf>
    <xf numFmtId="165" fontId="3" fillId="4" borderId="1" xfId="0" applyNumberFormat="1" applyFont="1" applyFill="1" applyBorder="1" applyProtection="1">
      <protection locked="0"/>
    </xf>
    <xf numFmtId="0" fontId="3" fillId="0" borderId="0" xfId="0" applyFont="1" applyFill="1" applyAlignment="1" applyProtection="1">
      <alignment horizontal="right" vertical="center"/>
    </xf>
    <xf numFmtId="0" fontId="16" fillId="0" borderId="0" xfId="0" applyFont="1" applyAlignment="1" applyProtection="1">
      <alignment horizontal="left" vertical="center" wrapText="1"/>
    </xf>
    <xf numFmtId="0" fontId="17" fillId="0" borderId="3" xfId="0" applyFont="1" applyBorder="1" applyProtection="1"/>
    <xf numFmtId="164" fontId="3" fillId="0" borderId="26" xfId="0" applyNumberFormat="1" applyFont="1" applyFill="1" applyBorder="1" applyProtection="1"/>
    <xf numFmtId="164" fontId="3" fillId="0" borderId="27" xfId="0" applyNumberFormat="1" applyFont="1" applyFill="1" applyBorder="1" applyProtection="1"/>
    <xf numFmtId="0" fontId="3" fillId="4" borderId="31" xfId="0" applyFont="1" applyFill="1" applyBorder="1" applyAlignment="1" applyProtection="1">
      <alignment horizontal="center" vertical="center"/>
    </xf>
    <xf numFmtId="0" fontId="3" fillId="4" borderId="32" xfId="0" applyFont="1" applyFill="1" applyBorder="1" applyAlignment="1" applyProtection="1">
      <alignment horizontal="center" vertical="center"/>
    </xf>
    <xf numFmtId="0" fontId="3" fillId="4" borderId="33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4" borderId="19" xfId="0" applyFont="1" applyFill="1" applyBorder="1" applyAlignment="1" applyProtection="1">
      <alignment horizontal="center" vertical="center"/>
    </xf>
    <xf numFmtId="0" fontId="0" fillId="5" borderId="2" xfId="0" applyFill="1" applyBorder="1" applyProtection="1"/>
    <xf numFmtId="0" fontId="0" fillId="5" borderId="15" xfId="0" applyFill="1" applyBorder="1" applyProtection="1"/>
    <xf numFmtId="0" fontId="0" fillId="0" borderId="15" xfId="0" applyBorder="1" applyProtection="1"/>
    <xf numFmtId="0" fontId="0" fillId="0" borderId="21" xfId="0" applyBorder="1" applyProtection="1"/>
    <xf numFmtId="0" fontId="0" fillId="0" borderId="2" xfId="0" applyBorder="1" applyProtection="1"/>
    <xf numFmtId="0" fontId="3" fillId="4" borderId="18" xfId="0" applyFont="1" applyFill="1" applyBorder="1" applyAlignment="1" applyProtection="1">
      <alignment horizontal="center" vertical="center"/>
    </xf>
    <xf numFmtId="0" fontId="3" fillId="4" borderId="20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4" fontId="1" fillId="0" borderId="4" xfId="0" applyNumberFormat="1" applyFont="1" applyBorder="1" applyProtection="1"/>
    <xf numFmtId="4" fontId="1" fillId="0" borderId="17" xfId="0" applyNumberFormat="1" applyFont="1" applyBorder="1" applyProtection="1"/>
    <xf numFmtId="4" fontId="1" fillId="0" borderId="22" xfId="0" applyNumberFormat="1" applyFont="1" applyBorder="1" applyProtection="1"/>
    <xf numFmtId="0" fontId="8" fillId="0" borderId="16" xfId="0" applyFont="1" applyBorder="1" applyProtection="1"/>
    <xf numFmtId="0" fontId="7" fillId="0" borderId="3" xfId="0" applyFont="1" applyBorder="1" applyProtection="1"/>
    <xf numFmtId="0" fontId="7" fillId="0" borderId="16" xfId="0" applyFont="1" applyBorder="1" applyProtection="1"/>
    <xf numFmtId="0" fontId="0" fillId="0" borderId="3" xfId="0" applyFont="1" applyBorder="1" applyProtection="1"/>
    <xf numFmtId="0" fontId="0" fillId="0" borderId="16" xfId="0" applyFont="1" applyBorder="1" applyProtection="1"/>
    <xf numFmtId="0" fontId="0" fillId="0" borderId="14" xfId="0" applyFont="1" applyBorder="1" applyProtection="1"/>
    <xf numFmtId="0" fontId="9" fillId="0" borderId="0" xfId="0" applyFont="1" applyFill="1" applyAlignment="1" applyProtection="1">
      <alignment horizontal="left" vertical="top"/>
    </xf>
    <xf numFmtId="164" fontId="3" fillId="5" borderId="11" xfId="0" applyNumberFormat="1" applyFont="1" applyFill="1" applyBorder="1" applyProtection="1"/>
    <xf numFmtId="164" fontId="3" fillId="5" borderId="31" xfId="0" applyNumberFormat="1" applyFont="1" applyFill="1" applyBorder="1" applyProtection="1"/>
    <xf numFmtId="0" fontId="3" fillId="3" borderId="6" xfId="0" applyFont="1" applyFill="1" applyBorder="1" applyAlignment="1" applyProtection="1">
      <alignment horizontal="center" vertical="center"/>
    </xf>
    <xf numFmtId="0" fontId="3" fillId="0" borderId="0" xfId="0" applyFont="1" applyAlignment="1" applyProtection="1"/>
    <xf numFmtId="0" fontId="4" fillId="0" borderId="0" xfId="0" applyFont="1" applyFill="1" applyBorder="1" applyProtection="1"/>
    <xf numFmtId="4" fontId="3" fillId="0" borderId="0" xfId="0" applyNumberFormat="1" applyFont="1" applyFill="1" applyProtection="1"/>
    <xf numFmtId="0" fontId="4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left" vertical="center"/>
    </xf>
    <xf numFmtId="0" fontId="3" fillId="0" borderId="34" xfId="0" applyFont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wrapText="1"/>
    </xf>
    <xf numFmtId="164" fontId="3" fillId="2" borderId="5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25" xfId="0" applyNumberFormat="1" applyFont="1" applyFill="1" applyBorder="1" applyProtection="1">
      <protection locked="0"/>
    </xf>
    <xf numFmtId="164" fontId="3" fillId="2" borderId="28" xfId="0" applyNumberFormat="1" applyFont="1" applyFill="1" applyBorder="1" applyProtection="1">
      <protection locked="0"/>
    </xf>
    <xf numFmtId="164" fontId="3" fillId="2" borderId="31" xfId="0" applyNumberFormat="1" applyFont="1" applyFill="1" applyBorder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2"/>
  <sheetViews>
    <sheetView tabSelected="1" zoomScale="40" zoomScaleNormal="40" workbookViewId="0">
      <pane ySplit="4" topLeftCell="A5" activePane="bottomLeft" state="frozen"/>
      <selection pane="bottomLeft" activeCell="B86" sqref="B86:I86"/>
    </sheetView>
  </sheetViews>
  <sheetFormatPr defaultRowHeight="14.5" x14ac:dyDescent="0.35"/>
  <cols>
    <col min="1" max="1" width="3.1796875" style="77" customWidth="1"/>
    <col min="2" max="2" width="82.1796875" style="104" customWidth="1"/>
    <col min="3" max="3" width="16.1796875" style="77" bestFit="1" customWidth="1"/>
    <col min="4" max="4" width="11.54296875" style="77" customWidth="1"/>
    <col min="5" max="5" width="0.81640625" style="30" customWidth="1"/>
    <col min="6" max="6" width="12.54296875" style="98" customWidth="1"/>
    <col min="7" max="9" width="12.54296875" style="77" customWidth="1"/>
    <col min="10" max="10" width="1" style="30" customWidth="1"/>
    <col min="11" max="11" width="15.1796875" style="98" customWidth="1"/>
    <col min="12" max="16" width="16.1796875" style="77" customWidth="1"/>
    <col min="17" max="17" width="1.1796875" style="30" customWidth="1"/>
    <col min="18" max="18" width="22.1796875" style="98" customWidth="1"/>
    <col min="19" max="19" width="9.1796875" style="77"/>
    <col min="20" max="16384" width="8.7265625" style="1"/>
  </cols>
  <sheetData>
    <row r="1" spans="1:19" ht="15" thickBot="1" x14ac:dyDescent="0.4">
      <c r="A1" s="1"/>
      <c r="B1" s="2"/>
      <c r="C1" s="1"/>
      <c r="D1" s="1"/>
      <c r="E1" s="3"/>
      <c r="F1" s="4"/>
      <c r="G1" s="1"/>
      <c r="H1" s="1"/>
      <c r="I1" s="5"/>
      <c r="J1" s="3"/>
      <c r="K1" s="6"/>
      <c r="L1" s="7" t="s">
        <v>0</v>
      </c>
      <c r="M1" s="5"/>
      <c r="N1" s="5"/>
      <c r="O1" s="5"/>
      <c r="P1" s="5"/>
      <c r="Q1" s="3"/>
      <c r="R1" s="4"/>
      <c r="S1" s="5"/>
    </row>
    <row r="2" spans="1:19" ht="15" thickBot="1" x14ac:dyDescent="0.4">
      <c r="A2" s="1"/>
      <c r="B2" s="8"/>
      <c r="C2" s="1"/>
      <c r="D2" s="1"/>
      <c r="E2" s="3"/>
      <c r="F2" s="4"/>
      <c r="G2" s="1"/>
      <c r="H2" s="1"/>
      <c r="I2" s="5"/>
      <c r="J2" s="3"/>
      <c r="K2" s="4"/>
      <c r="L2" s="5"/>
      <c r="M2" s="5"/>
      <c r="N2" s="5"/>
      <c r="O2" s="5"/>
      <c r="P2" s="5"/>
      <c r="Q2" s="3"/>
      <c r="R2" s="4"/>
      <c r="S2" s="5"/>
    </row>
    <row r="3" spans="1:19" ht="16.5" x14ac:dyDescent="0.35">
      <c r="A3" s="9"/>
      <c r="B3" s="151" t="s">
        <v>1</v>
      </c>
      <c r="C3" s="153" t="s">
        <v>2</v>
      </c>
      <c r="D3" s="155" t="s">
        <v>3</v>
      </c>
      <c r="E3" s="10"/>
      <c r="F3" s="157" t="s">
        <v>4</v>
      </c>
      <c r="G3" s="158"/>
      <c r="H3" s="159"/>
      <c r="I3" s="129" t="s">
        <v>5</v>
      </c>
      <c r="J3" s="11"/>
      <c r="K3" s="160" t="s">
        <v>6</v>
      </c>
      <c r="L3" s="161"/>
      <c r="M3" s="161"/>
      <c r="N3" s="143" t="s">
        <v>7</v>
      </c>
      <c r="O3" s="143" t="s">
        <v>8</v>
      </c>
      <c r="P3" s="120" t="s">
        <v>89</v>
      </c>
      <c r="Q3" s="13"/>
      <c r="R3" s="12" t="s">
        <v>9</v>
      </c>
      <c r="S3" s="9"/>
    </row>
    <row r="4" spans="1:19" ht="15" thickBot="1" x14ac:dyDescent="0.4">
      <c r="A4" s="9"/>
      <c r="B4" s="152"/>
      <c r="C4" s="154"/>
      <c r="D4" s="156"/>
      <c r="E4" s="10"/>
      <c r="F4" s="117" t="s">
        <v>10</v>
      </c>
      <c r="G4" s="118" t="s">
        <v>11</v>
      </c>
      <c r="H4" s="119" t="s">
        <v>12</v>
      </c>
      <c r="I4" s="130" t="s">
        <v>12</v>
      </c>
      <c r="J4" s="13"/>
      <c r="K4" s="127" t="s">
        <v>10</v>
      </c>
      <c r="L4" s="121" t="s">
        <v>11</v>
      </c>
      <c r="M4" s="121" t="s">
        <v>12</v>
      </c>
      <c r="N4" s="121" t="s">
        <v>12</v>
      </c>
      <c r="O4" s="121" t="s">
        <v>12</v>
      </c>
      <c r="P4" s="128" t="s">
        <v>12</v>
      </c>
      <c r="Q4" s="13"/>
      <c r="R4" s="14" t="s">
        <v>12</v>
      </c>
      <c r="S4" s="9"/>
    </row>
    <row r="5" spans="1:19" x14ac:dyDescent="0.35">
      <c r="A5" s="1"/>
      <c r="B5" s="15" t="s">
        <v>13</v>
      </c>
      <c r="C5" s="16" t="s">
        <v>14</v>
      </c>
      <c r="D5" s="17">
        <v>1</v>
      </c>
      <c r="E5" s="3"/>
      <c r="F5" s="166">
        <v>0</v>
      </c>
      <c r="G5" s="18">
        <f>F5*0.2</f>
        <v>0</v>
      </c>
      <c r="H5" s="19">
        <f>F5*1.2</f>
        <v>0</v>
      </c>
      <c r="I5" s="131">
        <f>H5*D5</f>
        <v>0</v>
      </c>
      <c r="J5" s="20"/>
      <c r="K5" s="167">
        <v>0</v>
      </c>
      <c r="L5" s="25">
        <f>K5*0.2</f>
        <v>0</v>
      </c>
      <c r="M5" s="25">
        <f>K5*1.2</f>
        <v>0</v>
      </c>
      <c r="N5" s="25">
        <f t="shared" ref="N5:N11" si="0">D5*M5</f>
        <v>0</v>
      </c>
      <c r="O5" s="25">
        <f t="shared" ref="O5:O11" si="1">(D5*M5)*12</f>
        <v>0</v>
      </c>
      <c r="P5" s="26">
        <f>(D5*M5)*36</f>
        <v>0</v>
      </c>
      <c r="Q5" s="3"/>
      <c r="R5" s="21">
        <f>I5+P5</f>
        <v>0</v>
      </c>
      <c r="S5" s="1"/>
    </row>
    <row r="6" spans="1:19" x14ac:dyDescent="0.35">
      <c r="A6" s="1"/>
      <c r="B6" s="22" t="s">
        <v>71</v>
      </c>
      <c r="C6" s="23" t="s">
        <v>14</v>
      </c>
      <c r="D6" s="24">
        <v>1</v>
      </c>
      <c r="E6" s="3"/>
      <c r="F6" s="167">
        <v>0</v>
      </c>
      <c r="G6" s="25">
        <f>F6*0.2</f>
        <v>0</v>
      </c>
      <c r="H6" s="26">
        <f>F6*1.2</f>
        <v>0</v>
      </c>
      <c r="I6" s="132">
        <f>H6*D6</f>
        <v>0</v>
      </c>
      <c r="J6" s="20"/>
      <c r="K6" s="167">
        <v>0</v>
      </c>
      <c r="L6" s="25">
        <f t="shared" ref="L6:L74" si="2">K6*0.2</f>
        <v>0</v>
      </c>
      <c r="M6" s="25">
        <f>K6*1.2</f>
        <v>0</v>
      </c>
      <c r="N6" s="25">
        <f t="shared" si="0"/>
        <v>0</v>
      </c>
      <c r="O6" s="25">
        <f t="shared" si="1"/>
        <v>0</v>
      </c>
      <c r="P6" s="26">
        <f t="shared" ref="P6:P9" si="3">(D6*M6)*36</f>
        <v>0</v>
      </c>
      <c r="Q6" s="3"/>
      <c r="R6" s="21">
        <f t="shared" ref="R6:R11" si="4">I6+P6</f>
        <v>0</v>
      </c>
      <c r="S6" s="1"/>
    </row>
    <row r="7" spans="1:19" x14ac:dyDescent="0.35">
      <c r="A7" s="1"/>
      <c r="B7" s="22" t="s">
        <v>78</v>
      </c>
      <c r="C7" s="23" t="s">
        <v>14</v>
      </c>
      <c r="D7" s="24">
        <v>1</v>
      </c>
      <c r="E7" s="3"/>
      <c r="F7" s="167">
        <v>0</v>
      </c>
      <c r="G7" s="25">
        <f>F7*0.2</f>
        <v>0</v>
      </c>
      <c r="H7" s="26">
        <f>F7*1.2</f>
        <v>0</v>
      </c>
      <c r="I7" s="132">
        <f>H7*D7</f>
        <v>0</v>
      </c>
      <c r="J7" s="20"/>
      <c r="K7" s="167">
        <v>0</v>
      </c>
      <c r="L7" s="25">
        <f t="shared" si="2"/>
        <v>0</v>
      </c>
      <c r="M7" s="25">
        <f>K7*1.2</f>
        <v>0</v>
      </c>
      <c r="N7" s="25">
        <f t="shared" si="0"/>
        <v>0</v>
      </c>
      <c r="O7" s="25">
        <f t="shared" si="1"/>
        <v>0</v>
      </c>
      <c r="P7" s="26">
        <f t="shared" si="3"/>
        <v>0</v>
      </c>
      <c r="Q7" s="3"/>
      <c r="R7" s="21">
        <f t="shared" si="4"/>
        <v>0</v>
      </c>
      <c r="S7" s="1"/>
    </row>
    <row r="8" spans="1:19" x14ac:dyDescent="0.35">
      <c r="A8" s="1"/>
      <c r="B8" s="22" t="s">
        <v>72</v>
      </c>
      <c r="C8" s="23" t="s">
        <v>14</v>
      </c>
      <c r="D8" s="24">
        <v>1</v>
      </c>
      <c r="E8" s="3"/>
      <c r="F8" s="167">
        <v>0</v>
      </c>
      <c r="G8" s="25">
        <f>F8*0.2</f>
        <v>0</v>
      </c>
      <c r="H8" s="26">
        <f>F8*1.2</f>
        <v>0</v>
      </c>
      <c r="I8" s="132">
        <f>H8*D8</f>
        <v>0</v>
      </c>
      <c r="J8" s="20"/>
      <c r="K8" s="167">
        <v>0</v>
      </c>
      <c r="L8" s="25">
        <f t="shared" si="2"/>
        <v>0</v>
      </c>
      <c r="M8" s="25">
        <f>K8*1.2</f>
        <v>0</v>
      </c>
      <c r="N8" s="25">
        <f t="shared" si="0"/>
        <v>0</v>
      </c>
      <c r="O8" s="25">
        <f t="shared" si="1"/>
        <v>0</v>
      </c>
      <c r="P8" s="26">
        <f t="shared" si="3"/>
        <v>0</v>
      </c>
      <c r="Q8" s="3"/>
      <c r="R8" s="21">
        <f t="shared" si="4"/>
        <v>0</v>
      </c>
      <c r="S8" s="1"/>
    </row>
    <row r="9" spans="1:19" ht="15" thickBot="1" x14ac:dyDescent="0.4">
      <c r="A9" s="1"/>
      <c r="B9" s="27" t="s">
        <v>73</v>
      </c>
      <c r="C9" s="28" t="s">
        <v>15</v>
      </c>
      <c r="D9" s="29">
        <v>1838</v>
      </c>
      <c r="F9" s="168">
        <v>0</v>
      </c>
      <c r="G9" s="31">
        <f>F9*0.2</f>
        <v>0</v>
      </c>
      <c r="H9" s="32">
        <f>F9*1.2</f>
        <v>0</v>
      </c>
      <c r="I9" s="133">
        <f>H9*D9</f>
        <v>0</v>
      </c>
      <c r="J9" s="20"/>
      <c r="K9" s="168">
        <v>0</v>
      </c>
      <c r="L9" s="31">
        <f>K9*0.2</f>
        <v>0</v>
      </c>
      <c r="M9" s="31">
        <f>K9*1.2</f>
        <v>0</v>
      </c>
      <c r="N9" s="31">
        <f>D9*M9</f>
        <v>0</v>
      </c>
      <c r="O9" s="31">
        <f>(D9*M9)*12</f>
        <v>0</v>
      </c>
      <c r="P9" s="32">
        <f t="shared" si="3"/>
        <v>0</v>
      </c>
      <c r="Q9" s="3"/>
      <c r="R9" s="21">
        <f t="shared" si="4"/>
        <v>0</v>
      </c>
      <c r="S9" s="1"/>
    </row>
    <row r="10" spans="1:19" ht="15" thickBot="1" x14ac:dyDescent="0.4">
      <c r="A10" s="3"/>
      <c r="B10" s="33"/>
      <c r="C10" s="3"/>
      <c r="D10" s="30"/>
      <c r="F10" s="34"/>
      <c r="G10" s="35"/>
      <c r="H10" s="35"/>
      <c r="I10" s="36"/>
      <c r="J10" s="20"/>
      <c r="K10" s="34"/>
      <c r="L10" s="35"/>
      <c r="M10" s="35"/>
      <c r="N10" s="35"/>
      <c r="O10" s="35"/>
      <c r="P10" s="35"/>
      <c r="Q10" s="3"/>
      <c r="R10" s="21"/>
      <c r="S10" s="3"/>
    </row>
    <row r="11" spans="1:19" ht="15" thickBot="1" x14ac:dyDescent="0.4">
      <c r="A11" s="1"/>
      <c r="B11" s="37" t="s">
        <v>16</v>
      </c>
      <c r="C11" s="38" t="s">
        <v>14</v>
      </c>
      <c r="D11" s="39">
        <v>1</v>
      </c>
      <c r="F11" s="84"/>
      <c r="G11" s="115"/>
      <c r="H11" s="115"/>
      <c r="I11" s="116"/>
      <c r="J11" s="20"/>
      <c r="K11" s="169">
        <v>0</v>
      </c>
      <c r="L11" s="40">
        <f>K11*0.2</f>
        <v>0</v>
      </c>
      <c r="M11" s="40">
        <f>K11*1.2</f>
        <v>0</v>
      </c>
      <c r="N11" s="40">
        <f t="shared" si="0"/>
        <v>0</v>
      </c>
      <c r="O11" s="40">
        <f t="shared" si="1"/>
        <v>0</v>
      </c>
      <c r="P11" s="41">
        <f>(D11*M11)*36</f>
        <v>0</v>
      </c>
      <c r="Q11" s="3"/>
      <c r="R11" s="21">
        <f t="shared" si="4"/>
        <v>0</v>
      </c>
      <c r="S11" s="1"/>
    </row>
    <row r="12" spans="1:19" ht="15" thickBot="1" x14ac:dyDescent="0.4">
      <c r="A12" s="1"/>
      <c r="B12" s="8"/>
      <c r="C12" s="1"/>
      <c r="D12" s="1"/>
      <c r="E12" s="3"/>
      <c r="F12" s="42"/>
      <c r="G12" s="43"/>
      <c r="H12" s="43"/>
      <c r="I12" s="43"/>
      <c r="J12" s="20"/>
      <c r="K12" s="42"/>
      <c r="L12" s="43"/>
      <c r="M12" s="43"/>
      <c r="N12" s="43"/>
      <c r="O12" s="43"/>
      <c r="P12" s="43"/>
      <c r="Q12" s="3"/>
      <c r="R12" s="21"/>
      <c r="S12" s="1"/>
    </row>
    <row r="13" spans="1:19" x14ac:dyDescent="0.35">
      <c r="A13" s="1"/>
      <c r="B13" s="15" t="s">
        <v>74</v>
      </c>
      <c r="C13" s="16" t="s">
        <v>15</v>
      </c>
      <c r="D13" s="16">
        <v>1838</v>
      </c>
      <c r="E13" s="3"/>
      <c r="F13" s="44"/>
      <c r="G13" s="18"/>
      <c r="H13" s="18"/>
      <c r="I13" s="19"/>
      <c r="J13" s="20"/>
      <c r="K13" s="166">
        <v>0</v>
      </c>
      <c r="L13" s="18">
        <f t="shared" si="2"/>
        <v>0</v>
      </c>
      <c r="M13" s="18">
        <f t="shared" ref="M13:M20" si="5">K13*1.2</f>
        <v>0</v>
      </c>
      <c r="N13" s="18">
        <f>D13*M13</f>
        <v>0</v>
      </c>
      <c r="O13" s="18">
        <f>(D13*M13)*12</f>
        <v>0</v>
      </c>
      <c r="P13" s="19">
        <f>(D13*M13)*36</f>
        <v>0</v>
      </c>
      <c r="Q13" s="3"/>
      <c r="R13" s="21">
        <f>I13+P13</f>
        <v>0</v>
      </c>
      <c r="S13" s="1"/>
    </row>
    <row r="14" spans="1:19" ht="15" thickBot="1" x14ac:dyDescent="0.4">
      <c r="A14" s="1"/>
      <c r="B14" s="27" t="s">
        <v>67</v>
      </c>
      <c r="C14" s="28" t="s">
        <v>15</v>
      </c>
      <c r="D14" s="28">
        <v>1838</v>
      </c>
      <c r="E14" s="3"/>
      <c r="F14" s="45"/>
      <c r="G14" s="31"/>
      <c r="H14" s="31"/>
      <c r="I14" s="32"/>
      <c r="J14" s="20"/>
      <c r="K14" s="168">
        <v>0</v>
      </c>
      <c r="L14" s="31">
        <f t="shared" si="2"/>
        <v>0</v>
      </c>
      <c r="M14" s="31">
        <f t="shared" si="5"/>
        <v>0</v>
      </c>
      <c r="N14" s="31">
        <f>D14*M14</f>
        <v>0</v>
      </c>
      <c r="O14" s="31">
        <f>(D14*M14)*12</f>
        <v>0</v>
      </c>
      <c r="P14" s="32">
        <f>(D14*M14)*36</f>
        <v>0</v>
      </c>
      <c r="Q14" s="3"/>
      <c r="R14" s="21">
        <f>I14+P14</f>
        <v>0</v>
      </c>
      <c r="S14" s="1"/>
    </row>
    <row r="15" spans="1:19" ht="15" thickBot="1" x14ac:dyDescent="0.4">
      <c r="A15" s="1"/>
      <c r="B15" s="8"/>
      <c r="C15" s="1"/>
      <c r="D15" s="1"/>
      <c r="E15" s="3"/>
      <c r="F15" s="42"/>
      <c r="G15" s="43"/>
      <c r="H15" s="43"/>
      <c r="I15" s="43"/>
      <c r="J15" s="20"/>
      <c r="K15" s="42"/>
      <c r="L15" s="43"/>
      <c r="M15" s="43"/>
      <c r="N15" s="43"/>
      <c r="O15" s="43"/>
      <c r="P15" s="43"/>
      <c r="Q15" s="3"/>
      <c r="R15" s="21"/>
      <c r="S15" s="5"/>
    </row>
    <row r="16" spans="1:19" x14ac:dyDescent="0.35">
      <c r="A16" s="46"/>
      <c r="B16" s="47" t="s">
        <v>75</v>
      </c>
      <c r="C16" s="122" t="s">
        <v>15</v>
      </c>
      <c r="D16" s="48">
        <v>1598</v>
      </c>
      <c r="E16" s="49"/>
      <c r="F16" s="50"/>
      <c r="G16" s="51"/>
      <c r="H16" s="51"/>
      <c r="I16" s="52"/>
      <c r="J16" s="53"/>
      <c r="K16" s="166">
        <v>0</v>
      </c>
      <c r="L16" s="51">
        <f t="shared" si="2"/>
        <v>0</v>
      </c>
      <c r="M16" s="51">
        <f t="shared" si="5"/>
        <v>0</v>
      </c>
      <c r="N16" s="51">
        <f>D16*M16</f>
        <v>0</v>
      </c>
      <c r="O16" s="51">
        <f>(D16*M16)*12</f>
        <v>0</v>
      </c>
      <c r="P16" s="52">
        <f>(D16*M16)*36</f>
        <v>0</v>
      </c>
      <c r="Q16" s="54"/>
      <c r="R16" s="21">
        <f>I16+P16</f>
        <v>0</v>
      </c>
      <c r="S16" s="5"/>
    </row>
    <row r="17" spans="1:19" x14ac:dyDescent="0.35">
      <c r="A17" s="46"/>
      <c r="B17" s="55" t="s">
        <v>76</v>
      </c>
      <c r="C17" s="123" t="s">
        <v>15</v>
      </c>
      <c r="D17" s="56">
        <v>10</v>
      </c>
      <c r="E17" s="49"/>
      <c r="F17" s="57"/>
      <c r="G17" s="58"/>
      <c r="H17" s="58"/>
      <c r="I17" s="59"/>
      <c r="J17" s="53"/>
      <c r="K17" s="167">
        <v>0</v>
      </c>
      <c r="L17" s="58">
        <f t="shared" si="2"/>
        <v>0</v>
      </c>
      <c r="M17" s="58">
        <f t="shared" si="5"/>
        <v>0</v>
      </c>
      <c r="N17" s="58">
        <f>D17*M17</f>
        <v>0</v>
      </c>
      <c r="O17" s="58">
        <f>(D17*M17)*12</f>
        <v>0</v>
      </c>
      <c r="P17" s="59">
        <f>(D17*M17)*36</f>
        <v>0</v>
      </c>
      <c r="Q17" s="54"/>
      <c r="R17" s="21">
        <f>I17+P17</f>
        <v>0</v>
      </c>
      <c r="S17" s="5"/>
    </row>
    <row r="18" spans="1:19" x14ac:dyDescent="0.35">
      <c r="A18" s="1"/>
      <c r="B18" s="22" t="s">
        <v>77</v>
      </c>
      <c r="C18" s="124" t="s">
        <v>15</v>
      </c>
      <c r="D18" s="56">
        <v>5</v>
      </c>
      <c r="E18" s="60"/>
      <c r="F18" s="61"/>
      <c r="G18" s="25"/>
      <c r="H18" s="25"/>
      <c r="I18" s="26"/>
      <c r="J18" s="20"/>
      <c r="K18" s="167">
        <v>0</v>
      </c>
      <c r="L18" s="25">
        <f t="shared" si="2"/>
        <v>0</v>
      </c>
      <c r="M18" s="25">
        <f t="shared" si="5"/>
        <v>0</v>
      </c>
      <c r="N18" s="25">
        <f>D18*M18</f>
        <v>0</v>
      </c>
      <c r="O18" s="25">
        <f>(D18*M18)*12</f>
        <v>0</v>
      </c>
      <c r="P18" s="26">
        <f>(D18*M18)*36</f>
        <v>0</v>
      </c>
      <c r="Q18" s="3"/>
      <c r="R18" s="21">
        <f>I18+P18</f>
        <v>0</v>
      </c>
      <c r="S18" s="5"/>
    </row>
    <row r="19" spans="1:19" ht="29" x14ac:dyDescent="0.35">
      <c r="A19" s="1"/>
      <c r="B19" s="22" t="s">
        <v>80</v>
      </c>
      <c r="C19" s="124" t="s">
        <v>15</v>
      </c>
      <c r="D19" s="134">
        <v>1</v>
      </c>
      <c r="E19" s="60"/>
      <c r="F19" s="61"/>
      <c r="G19" s="25"/>
      <c r="H19" s="25"/>
      <c r="I19" s="26"/>
      <c r="J19" s="20"/>
      <c r="K19" s="167">
        <v>0</v>
      </c>
      <c r="L19" s="25">
        <f t="shared" si="2"/>
        <v>0</v>
      </c>
      <c r="M19" s="25">
        <f t="shared" si="5"/>
        <v>0</v>
      </c>
      <c r="N19" s="25">
        <f>D19*M19</f>
        <v>0</v>
      </c>
      <c r="O19" s="25">
        <f>(D19*M19)*12</f>
        <v>0</v>
      </c>
      <c r="P19" s="26">
        <f>(D19*M19)*36</f>
        <v>0</v>
      </c>
      <c r="Q19" s="3"/>
      <c r="R19" s="21">
        <f>I19+P19</f>
        <v>0</v>
      </c>
      <c r="S19" s="5"/>
    </row>
    <row r="20" spans="1:19" ht="29.5" thickBot="1" x14ac:dyDescent="0.4">
      <c r="A20" s="1"/>
      <c r="B20" s="27" t="s">
        <v>17</v>
      </c>
      <c r="C20" s="125" t="s">
        <v>15</v>
      </c>
      <c r="D20" s="62">
        <v>1</v>
      </c>
      <c r="E20" s="60"/>
      <c r="F20" s="45"/>
      <c r="G20" s="31"/>
      <c r="H20" s="31"/>
      <c r="I20" s="32"/>
      <c r="J20" s="20"/>
      <c r="K20" s="168">
        <v>0</v>
      </c>
      <c r="L20" s="31">
        <f t="shared" si="2"/>
        <v>0</v>
      </c>
      <c r="M20" s="31">
        <f t="shared" si="5"/>
        <v>0</v>
      </c>
      <c r="N20" s="31">
        <f>D20*M20</f>
        <v>0</v>
      </c>
      <c r="O20" s="31">
        <f>(D20*M20)*12</f>
        <v>0</v>
      </c>
      <c r="P20" s="32">
        <f>(D20*M20)*36</f>
        <v>0</v>
      </c>
      <c r="Q20" s="3"/>
      <c r="R20" s="21">
        <f>I20+P20</f>
        <v>0</v>
      </c>
      <c r="S20" s="1"/>
    </row>
    <row r="21" spans="1:19" ht="15" thickBot="1" x14ac:dyDescent="0.4">
      <c r="A21" s="1"/>
      <c r="B21" s="8"/>
      <c r="C21" s="1"/>
      <c r="D21" s="63"/>
      <c r="E21" s="60"/>
      <c r="F21" s="42"/>
      <c r="G21" s="64"/>
      <c r="H21" s="64"/>
      <c r="I21" s="64"/>
      <c r="J21" s="20"/>
      <c r="K21" s="42"/>
      <c r="L21" s="64"/>
      <c r="M21" s="43"/>
      <c r="N21" s="43"/>
      <c r="O21" s="43"/>
      <c r="P21" s="43"/>
      <c r="Q21" s="3"/>
      <c r="R21" s="21"/>
      <c r="S21" s="1"/>
    </row>
    <row r="22" spans="1:19" ht="29" x14ac:dyDescent="0.35">
      <c r="A22" s="1"/>
      <c r="B22" s="15" t="s">
        <v>64</v>
      </c>
      <c r="C22" s="126" t="s">
        <v>15</v>
      </c>
      <c r="D22" s="135">
        <v>1533</v>
      </c>
      <c r="E22" s="60"/>
      <c r="F22" s="44"/>
      <c r="G22" s="18"/>
      <c r="H22" s="18"/>
      <c r="I22" s="19"/>
      <c r="J22" s="20"/>
      <c r="K22" s="170">
        <v>0</v>
      </c>
      <c r="L22" s="65">
        <f>K22*0.2</f>
        <v>0</v>
      </c>
      <c r="M22" s="65">
        <f>K22*1.2</f>
        <v>0</v>
      </c>
      <c r="N22" s="65">
        <f>D22*M22</f>
        <v>0</v>
      </c>
      <c r="O22" s="65">
        <f>(D22*M22)*12</f>
        <v>0</v>
      </c>
      <c r="P22" s="66">
        <f t="shared" ref="P22:P24" si="6">(D22*M22)*36</f>
        <v>0</v>
      </c>
      <c r="Q22" s="3"/>
      <c r="R22" s="21">
        <f>I22+P22</f>
        <v>0</v>
      </c>
      <c r="S22" s="1"/>
    </row>
    <row r="23" spans="1:19" ht="29" x14ac:dyDescent="0.35">
      <c r="A23" s="1"/>
      <c r="B23" s="22" t="s">
        <v>65</v>
      </c>
      <c r="C23" s="124" t="s">
        <v>15</v>
      </c>
      <c r="D23" s="136">
        <v>60</v>
      </c>
      <c r="E23" s="60"/>
      <c r="F23" s="61"/>
      <c r="G23" s="25"/>
      <c r="H23" s="25"/>
      <c r="I23" s="26"/>
      <c r="J23" s="20"/>
      <c r="K23" s="167">
        <v>0</v>
      </c>
      <c r="L23" s="25">
        <f t="shared" si="2"/>
        <v>0</v>
      </c>
      <c r="M23" s="25">
        <f>K23*1.2</f>
        <v>0</v>
      </c>
      <c r="N23" s="25">
        <f>D23*M23</f>
        <v>0</v>
      </c>
      <c r="O23" s="25">
        <f>(D23*M23)*12</f>
        <v>0</v>
      </c>
      <c r="P23" s="26">
        <f>(D23*M23)*36</f>
        <v>0</v>
      </c>
      <c r="Q23" s="3"/>
      <c r="R23" s="21">
        <f>I23+P23</f>
        <v>0</v>
      </c>
      <c r="S23" s="1"/>
    </row>
    <row r="24" spans="1:19" ht="29.5" thickBot="1" x14ac:dyDescent="0.4">
      <c r="A24" s="1"/>
      <c r="B24" s="27" t="s">
        <v>66</v>
      </c>
      <c r="C24" s="124" t="s">
        <v>15</v>
      </c>
      <c r="D24" s="136">
        <v>20</v>
      </c>
      <c r="E24" s="60"/>
      <c r="F24" s="61"/>
      <c r="G24" s="25"/>
      <c r="H24" s="25"/>
      <c r="I24" s="26"/>
      <c r="J24" s="20"/>
      <c r="K24" s="171">
        <v>0</v>
      </c>
      <c r="L24" s="94">
        <f t="shared" si="2"/>
        <v>0</v>
      </c>
      <c r="M24" s="94">
        <f>K24*1.2</f>
        <v>0</v>
      </c>
      <c r="N24" s="94">
        <f>D24*M24</f>
        <v>0</v>
      </c>
      <c r="O24" s="94">
        <f>(D24*M24)*12</f>
        <v>0</v>
      </c>
      <c r="P24" s="95">
        <f t="shared" si="6"/>
        <v>0</v>
      </c>
      <c r="Q24" s="3"/>
      <c r="R24" s="21">
        <f>I24+P24</f>
        <v>0</v>
      </c>
      <c r="S24" s="1"/>
    </row>
    <row r="25" spans="1:19" ht="29.5" thickBot="1" x14ac:dyDescent="0.4">
      <c r="A25" s="1"/>
      <c r="B25" s="27" t="s">
        <v>95</v>
      </c>
      <c r="C25" s="124" t="s">
        <v>15</v>
      </c>
      <c r="D25" s="134">
        <v>1</v>
      </c>
      <c r="E25" s="60"/>
      <c r="F25" s="171">
        <v>0</v>
      </c>
      <c r="G25" s="25">
        <f>F25*0.2</f>
        <v>0</v>
      </c>
      <c r="H25" s="25">
        <f>F25*1.2</f>
        <v>0</v>
      </c>
      <c r="I25" s="26">
        <f>H25*D25</f>
        <v>0</v>
      </c>
      <c r="J25" s="20"/>
      <c r="K25" s="142"/>
      <c r="L25" s="94"/>
      <c r="M25" s="94"/>
      <c r="N25" s="94"/>
      <c r="O25" s="94"/>
      <c r="P25" s="95"/>
      <c r="Q25" s="3"/>
      <c r="R25" s="21">
        <f>I25</f>
        <v>0</v>
      </c>
      <c r="S25" s="1"/>
    </row>
    <row r="26" spans="1:19" ht="29.5" thickBot="1" x14ac:dyDescent="0.4">
      <c r="A26" s="1"/>
      <c r="B26" s="27" t="s">
        <v>94</v>
      </c>
      <c r="C26" s="124" t="s">
        <v>15</v>
      </c>
      <c r="D26" s="134">
        <v>1</v>
      </c>
      <c r="E26" s="60"/>
      <c r="F26" s="171">
        <v>0</v>
      </c>
      <c r="G26" s="25">
        <f t="shared" ref="G26:G27" si="7">F26*0.2</f>
        <v>0</v>
      </c>
      <c r="H26" s="25">
        <f t="shared" ref="H26:H27" si="8">F26*1.2</f>
        <v>0</v>
      </c>
      <c r="I26" s="26">
        <f t="shared" ref="I26:I27" si="9">H26*D26</f>
        <v>0</v>
      </c>
      <c r="J26" s="20"/>
      <c r="K26" s="142"/>
      <c r="L26" s="94"/>
      <c r="M26" s="94"/>
      <c r="N26" s="94"/>
      <c r="O26" s="94"/>
      <c r="P26" s="95"/>
      <c r="Q26" s="3"/>
      <c r="R26" s="21">
        <f>I26</f>
        <v>0</v>
      </c>
      <c r="S26" s="1"/>
    </row>
    <row r="27" spans="1:19" ht="29.5" thickBot="1" x14ac:dyDescent="0.4">
      <c r="A27" s="1"/>
      <c r="B27" s="27" t="s">
        <v>93</v>
      </c>
      <c r="C27" s="125" t="s">
        <v>15</v>
      </c>
      <c r="D27" s="62">
        <v>1</v>
      </c>
      <c r="E27" s="60"/>
      <c r="F27" s="168">
        <v>0</v>
      </c>
      <c r="G27" s="31">
        <f t="shared" si="7"/>
        <v>0</v>
      </c>
      <c r="H27" s="31">
        <f t="shared" si="8"/>
        <v>0</v>
      </c>
      <c r="I27" s="32">
        <f t="shared" si="9"/>
        <v>0</v>
      </c>
      <c r="J27" s="20"/>
      <c r="K27" s="141"/>
      <c r="L27" s="31"/>
      <c r="M27" s="31"/>
      <c r="N27" s="31"/>
      <c r="O27" s="31"/>
      <c r="P27" s="32"/>
      <c r="Q27" s="3"/>
      <c r="R27" s="21">
        <f>I27</f>
        <v>0</v>
      </c>
      <c r="S27" s="1"/>
    </row>
    <row r="28" spans="1:19" ht="15" thickBot="1" x14ac:dyDescent="0.4">
      <c r="A28" s="1"/>
      <c r="B28" s="164" t="s">
        <v>92</v>
      </c>
      <c r="C28" s="164"/>
      <c r="D28" s="164"/>
      <c r="E28" s="60"/>
      <c r="F28" s="34"/>
      <c r="G28" s="70"/>
      <c r="H28" s="70"/>
      <c r="I28" s="70"/>
      <c r="J28" s="20"/>
      <c r="K28" s="71"/>
      <c r="L28" s="70"/>
      <c r="M28" s="70"/>
      <c r="N28" s="70"/>
      <c r="O28" s="70"/>
      <c r="P28" s="70"/>
      <c r="Q28" s="3"/>
      <c r="R28" s="21"/>
      <c r="S28" s="1"/>
    </row>
    <row r="29" spans="1:19" x14ac:dyDescent="0.35">
      <c r="A29" s="1"/>
      <c r="B29" s="15" t="s">
        <v>18</v>
      </c>
      <c r="C29" s="126" t="s">
        <v>15</v>
      </c>
      <c r="D29" s="137">
        <v>20</v>
      </c>
      <c r="E29" s="60"/>
      <c r="F29" s="44"/>
      <c r="G29" s="18"/>
      <c r="H29" s="18"/>
      <c r="I29" s="19"/>
      <c r="J29" s="20"/>
      <c r="K29" s="166">
        <v>0</v>
      </c>
      <c r="L29" s="18">
        <f>K29*0.2</f>
        <v>0</v>
      </c>
      <c r="M29" s="18">
        <f>K29*1.2</f>
        <v>0</v>
      </c>
      <c r="N29" s="18">
        <f>D29*M29</f>
        <v>0</v>
      </c>
      <c r="O29" s="18">
        <f>(D29*M29)*12</f>
        <v>0</v>
      </c>
      <c r="P29" s="19">
        <f>(D29*M29)*36</f>
        <v>0</v>
      </c>
      <c r="Q29" s="3"/>
      <c r="R29" s="21">
        <f>I29+P29</f>
        <v>0</v>
      </c>
      <c r="S29" s="1"/>
    </row>
    <row r="30" spans="1:19" x14ac:dyDescent="0.35">
      <c r="A30" s="1"/>
      <c r="B30" s="22" t="s">
        <v>19</v>
      </c>
      <c r="C30" s="124" t="s">
        <v>15</v>
      </c>
      <c r="D30" s="138">
        <v>5</v>
      </c>
      <c r="E30" s="60"/>
      <c r="F30" s="61"/>
      <c r="G30" s="25"/>
      <c r="H30" s="25"/>
      <c r="I30" s="26"/>
      <c r="J30" s="20"/>
      <c r="K30" s="167">
        <v>0</v>
      </c>
      <c r="L30" s="25">
        <f>K30*0.2</f>
        <v>0</v>
      </c>
      <c r="M30" s="25">
        <f>K30*1.2</f>
        <v>0</v>
      </c>
      <c r="N30" s="25">
        <f>D30*M30</f>
        <v>0</v>
      </c>
      <c r="O30" s="25">
        <f>(D30*M30)*12</f>
        <v>0</v>
      </c>
      <c r="P30" s="26">
        <f>(D30*M30)*36</f>
        <v>0</v>
      </c>
      <c r="Q30" s="3"/>
      <c r="R30" s="21">
        <f>I30+P30</f>
        <v>0</v>
      </c>
      <c r="S30" s="1"/>
    </row>
    <row r="31" spans="1:19" x14ac:dyDescent="0.35">
      <c r="A31" s="1"/>
      <c r="B31" s="22" t="s">
        <v>20</v>
      </c>
      <c r="C31" s="124" t="s">
        <v>15</v>
      </c>
      <c r="D31" s="134">
        <v>1</v>
      </c>
      <c r="E31" s="60"/>
      <c r="F31" s="61"/>
      <c r="G31" s="25"/>
      <c r="H31" s="25"/>
      <c r="I31" s="26"/>
      <c r="J31" s="20"/>
      <c r="K31" s="167">
        <v>0</v>
      </c>
      <c r="L31" s="25">
        <f>K31*0.2</f>
        <v>0</v>
      </c>
      <c r="M31" s="25">
        <f>K31*1.2</f>
        <v>0</v>
      </c>
      <c r="N31" s="25">
        <f>D31*M31</f>
        <v>0</v>
      </c>
      <c r="O31" s="25">
        <f>(D31*M31)*12</f>
        <v>0</v>
      </c>
      <c r="P31" s="26">
        <f>(D31*M31)*36</f>
        <v>0</v>
      </c>
      <c r="Q31" s="3"/>
      <c r="R31" s="21">
        <f>I31+P31</f>
        <v>0</v>
      </c>
      <c r="S31" s="1"/>
    </row>
    <row r="32" spans="1:19" ht="15" thickBot="1" x14ac:dyDescent="0.4">
      <c r="A32" s="3"/>
      <c r="B32" s="27" t="s">
        <v>21</v>
      </c>
      <c r="C32" s="125" t="s">
        <v>15</v>
      </c>
      <c r="D32" s="139">
        <v>2</v>
      </c>
      <c r="E32" s="60"/>
      <c r="F32" s="45"/>
      <c r="G32" s="31"/>
      <c r="H32" s="31"/>
      <c r="I32" s="32"/>
      <c r="J32" s="20"/>
      <c r="K32" s="168">
        <v>0</v>
      </c>
      <c r="L32" s="31">
        <f>K32*0.2</f>
        <v>0</v>
      </c>
      <c r="M32" s="31">
        <f>K32*1.2</f>
        <v>0</v>
      </c>
      <c r="N32" s="31">
        <f>D32*M32</f>
        <v>0</v>
      </c>
      <c r="O32" s="31">
        <f>(D32*M32)*12</f>
        <v>0</v>
      </c>
      <c r="P32" s="32">
        <f>(D32*M32)*36</f>
        <v>0</v>
      </c>
      <c r="Q32" s="3"/>
      <c r="R32" s="21">
        <f>I32+P32</f>
        <v>0</v>
      </c>
      <c r="S32" s="1"/>
    </row>
    <row r="33" spans="1:19" ht="15" thickBot="1" x14ac:dyDescent="0.4">
      <c r="A33" s="1"/>
      <c r="B33" s="67"/>
      <c r="C33" s="68"/>
      <c r="D33" s="69"/>
      <c r="E33" s="60"/>
      <c r="F33" s="34"/>
      <c r="G33" s="70"/>
      <c r="H33" s="70"/>
      <c r="I33" s="70"/>
      <c r="J33" s="20"/>
      <c r="K33" s="71"/>
      <c r="L33" s="70"/>
      <c r="M33" s="70"/>
      <c r="N33" s="70"/>
      <c r="O33" s="70"/>
      <c r="P33" s="70"/>
      <c r="Q33" s="3"/>
      <c r="R33" s="21"/>
      <c r="S33" s="1"/>
    </row>
    <row r="34" spans="1:19" x14ac:dyDescent="0.35">
      <c r="A34" s="1"/>
      <c r="B34" s="15" t="s">
        <v>22</v>
      </c>
      <c r="C34" s="126" t="s">
        <v>15</v>
      </c>
      <c r="D34" s="114">
        <v>180</v>
      </c>
      <c r="F34" s="44"/>
      <c r="G34" s="18"/>
      <c r="H34" s="18"/>
      <c r="I34" s="19"/>
      <c r="J34" s="20"/>
      <c r="K34" s="166">
        <v>0</v>
      </c>
      <c r="L34" s="18">
        <f>K34*0.2</f>
        <v>0</v>
      </c>
      <c r="M34" s="18">
        <f>K34*1.2</f>
        <v>0</v>
      </c>
      <c r="N34" s="18">
        <f t="shared" ref="N34:N40" si="10">D34*M34</f>
        <v>0</v>
      </c>
      <c r="O34" s="18">
        <f t="shared" ref="O34:O40" si="11">(D34*M34)*12</f>
        <v>0</v>
      </c>
      <c r="P34" s="19">
        <f t="shared" ref="P34:P40" si="12">(D34*M34)*36</f>
        <v>0</v>
      </c>
      <c r="Q34" s="3"/>
      <c r="R34" s="21">
        <f t="shared" ref="R34:R40" si="13">I34+P34</f>
        <v>0</v>
      </c>
      <c r="S34" s="1"/>
    </row>
    <row r="35" spans="1:19" x14ac:dyDescent="0.35">
      <c r="A35" s="1"/>
      <c r="B35" s="22" t="s">
        <v>23</v>
      </c>
      <c r="C35" s="124" t="s">
        <v>15</v>
      </c>
      <c r="D35" s="136">
        <v>15</v>
      </c>
      <c r="F35" s="61"/>
      <c r="G35" s="25"/>
      <c r="H35" s="25"/>
      <c r="I35" s="26"/>
      <c r="J35" s="20"/>
      <c r="K35" s="167">
        <v>0</v>
      </c>
      <c r="L35" s="25">
        <f t="shared" si="2"/>
        <v>0</v>
      </c>
      <c r="M35" s="25">
        <f t="shared" ref="M35:M40" si="14">K35*1.2</f>
        <v>0</v>
      </c>
      <c r="N35" s="25">
        <f t="shared" si="10"/>
        <v>0</v>
      </c>
      <c r="O35" s="25">
        <f t="shared" si="11"/>
        <v>0</v>
      </c>
      <c r="P35" s="26">
        <f t="shared" si="12"/>
        <v>0</v>
      </c>
      <c r="Q35" s="3"/>
      <c r="R35" s="21">
        <f t="shared" si="13"/>
        <v>0</v>
      </c>
      <c r="S35" s="1"/>
    </row>
    <row r="36" spans="1:19" x14ac:dyDescent="0.35">
      <c r="A36" s="1"/>
      <c r="B36" s="22" t="s">
        <v>24</v>
      </c>
      <c r="C36" s="124" t="s">
        <v>15</v>
      </c>
      <c r="D36" s="134">
        <v>1</v>
      </c>
      <c r="F36" s="61"/>
      <c r="G36" s="25"/>
      <c r="H36" s="25"/>
      <c r="I36" s="26"/>
      <c r="J36" s="20"/>
      <c r="K36" s="167">
        <v>0</v>
      </c>
      <c r="L36" s="25">
        <f t="shared" si="2"/>
        <v>0</v>
      </c>
      <c r="M36" s="25">
        <f t="shared" si="14"/>
        <v>0</v>
      </c>
      <c r="N36" s="25">
        <f t="shared" si="10"/>
        <v>0</v>
      </c>
      <c r="O36" s="25">
        <f t="shared" si="11"/>
        <v>0</v>
      </c>
      <c r="P36" s="26">
        <f t="shared" si="12"/>
        <v>0</v>
      </c>
      <c r="Q36" s="3"/>
      <c r="R36" s="21">
        <f t="shared" si="13"/>
        <v>0</v>
      </c>
      <c r="S36" s="1"/>
    </row>
    <row r="37" spans="1:19" x14ac:dyDescent="0.35">
      <c r="A37" s="1"/>
      <c r="B37" s="22" t="s">
        <v>25</v>
      </c>
      <c r="C37" s="124" t="s">
        <v>15</v>
      </c>
      <c r="D37" s="136">
        <v>30</v>
      </c>
      <c r="F37" s="61"/>
      <c r="G37" s="25"/>
      <c r="H37" s="25"/>
      <c r="I37" s="26"/>
      <c r="J37" s="20"/>
      <c r="K37" s="167">
        <v>0</v>
      </c>
      <c r="L37" s="25">
        <f t="shared" si="2"/>
        <v>0</v>
      </c>
      <c r="M37" s="25">
        <f t="shared" si="14"/>
        <v>0</v>
      </c>
      <c r="N37" s="25">
        <f t="shared" si="10"/>
        <v>0</v>
      </c>
      <c r="O37" s="25">
        <f t="shared" si="11"/>
        <v>0</v>
      </c>
      <c r="P37" s="26">
        <f t="shared" si="12"/>
        <v>0</v>
      </c>
      <c r="Q37" s="3"/>
      <c r="R37" s="21">
        <f t="shared" si="13"/>
        <v>0</v>
      </c>
      <c r="S37" s="1"/>
    </row>
    <row r="38" spans="1:19" x14ac:dyDescent="0.35">
      <c r="A38" s="1"/>
      <c r="B38" s="22" t="s">
        <v>70</v>
      </c>
      <c r="C38" s="124" t="s">
        <v>27</v>
      </c>
      <c r="D38" s="134">
        <v>1</v>
      </c>
      <c r="F38" s="61"/>
      <c r="G38" s="25"/>
      <c r="H38" s="25"/>
      <c r="I38" s="26"/>
      <c r="J38" s="20"/>
      <c r="K38" s="167">
        <v>0</v>
      </c>
      <c r="L38" s="25">
        <f t="shared" si="2"/>
        <v>0</v>
      </c>
      <c r="M38" s="25">
        <f t="shared" si="14"/>
        <v>0</v>
      </c>
      <c r="N38" s="25">
        <f t="shared" si="10"/>
        <v>0</v>
      </c>
      <c r="O38" s="25">
        <f t="shared" si="11"/>
        <v>0</v>
      </c>
      <c r="P38" s="26">
        <f t="shared" si="12"/>
        <v>0</v>
      </c>
      <c r="Q38" s="3"/>
      <c r="R38" s="21">
        <f t="shared" si="13"/>
        <v>0</v>
      </c>
      <c r="S38" s="1"/>
    </row>
    <row r="39" spans="1:19" x14ac:dyDescent="0.35">
      <c r="A39" s="1"/>
      <c r="B39" s="22" t="s">
        <v>69</v>
      </c>
      <c r="C39" s="124" t="s">
        <v>27</v>
      </c>
      <c r="D39" s="134">
        <v>1</v>
      </c>
      <c r="F39" s="61"/>
      <c r="G39" s="25"/>
      <c r="H39" s="25"/>
      <c r="I39" s="26"/>
      <c r="J39" s="20"/>
      <c r="K39" s="167">
        <v>0</v>
      </c>
      <c r="L39" s="25">
        <f>K39*0.2</f>
        <v>0</v>
      </c>
      <c r="M39" s="25">
        <f>K39*1.2</f>
        <v>0</v>
      </c>
      <c r="N39" s="25">
        <f>D39*M39</f>
        <v>0</v>
      </c>
      <c r="O39" s="25">
        <f>(D39*M39)*12</f>
        <v>0</v>
      </c>
      <c r="P39" s="26">
        <f t="shared" si="12"/>
        <v>0</v>
      </c>
      <c r="Q39" s="3"/>
      <c r="R39" s="21">
        <f t="shared" si="13"/>
        <v>0</v>
      </c>
      <c r="S39" s="1"/>
    </row>
    <row r="40" spans="1:19" x14ac:dyDescent="0.35">
      <c r="A40" s="1"/>
      <c r="B40" s="22" t="s">
        <v>26</v>
      </c>
      <c r="C40" s="124" t="s">
        <v>27</v>
      </c>
      <c r="D40" s="134">
        <v>1</v>
      </c>
      <c r="F40" s="61"/>
      <c r="G40" s="25"/>
      <c r="H40" s="25"/>
      <c r="I40" s="26"/>
      <c r="J40" s="20"/>
      <c r="K40" s="167">
        <v>0</v>
      </c>
      <c r="L40" s="25">
        <f t="shared" si="2"/>
        <v>0</v>
      </c>
      <c r="M40" s="25">
        <f t="shared" si="14"/>
        <v>0</v>
      </c>
      <c r="N40" s="25">
        <f t="shared" si="10"/>
        <v>0</v>
      </c>
      <c r="O40" s="25">
        <f t="shared" si="11"/>
        <v>0</v>
      </c>
      <c r="P40" s="26">
        <f t="shared" si="12"/>
        <v>0</v>
      </c>
      <c r="Q40" s="3"/>
      <c r="R40" s="21">
        <f t="shared" si="13"/>
        <v>0</v>
      </c>
      <c r="S40" s="1"/>
    </row>
    <row r="41" spans="1:19" ht="29" x14ac:dyDescent="0.35">
      <c r="A41" s="1"/>
      <c r="B41" s="22" t="s">
        <v>68</v>
      </c>
      <c r="C41" s="124" t="s">
        <v>27</v>
      </c>
      <c r="D41" s="134">
        <v>1</v>
      </c>
      <c r="F41" s="167">
        <v>0</v>
      </c>
      <c r="G41" s="25">
        <f>F41*0.2</f>
        <v>0</v>
      </c>
      <c r="H41" s="25">
        <f>F41*1.2</f>
        <v>0</v>
      </c>
      <c r="I41" s="26">
        <f>H41*D41</f>
        <v>0</v>
      </c>
      <c r="J41" s="20"/>
      <c r="K41" s="57"/>
      <c r="L41" s="25"/>
      <c r="M41" s="25"/>
      <c r="N41" s="25"/>
      <c r="O41" s="25"/>
      <c r="P41" s="26"/>
      <c r="Q41" s="3"/>
      <c r="R41" s="21">
        <f>I41</f>
        <v>0</v>
      </c>
      <c r="S41" s="1"/>
    </row>
    <row r="42" spans="1:19" x14ac:dyDescent="0.35">
      <c r="A42" s="1"/>
      <c r="B42" s="22" t="s">
        <v>99</v>
      </c>
      <c r="C42" s="124" t="s">
        <v>27</v>
      </c>
      <c r="D42" s="136">
        <v>5</v>
      </c>
      <c r="F42" s="167">
        <v>0</v>
      </c>
      <c r="G42" s="25">
        <f t="shared" ref="G42:G45" si="15">F42*0.2</f>
        <v>0</v>
      </c>
      <c r="H42" s="25">
        <f t="shared" ref="H42:H45" si="16">F42*1.2</f>
        <v>0</v>
      </c>
      <c r="I42" s="26">
        <f t="shared" ref="I42:I45" si="17">H42*D42</f>
        <v>0</v>
      </c>
      <c r="J42" s="20"/>
      <c r="K42" s="57"/>
      <c r="L42" s="25"/>
      <c r="M42" s="25"/>
      <c r="N42" s="25"/>
      <c r="O42" s="25"/>
      <c r="P42" s="26"/>
      <c r="Q42" s="3"/>
      <c r="R42" s="21">
        <f t="shared" ref="R42:R45" si="18">I42</f>
        <v>0</v>
      </c>
      <c r="S42" s="1"/>
    </row>
    <row r="43" spans="1:19" x14ac:dyDescent="0.35">
      <c r="A43" s="1"/>
      <c r="B43" s="22" t="s">
        <v>98</v>
      </c>
      <c r="C43" s="124" t="s">
        <v>27</v>
      </c>
      <c r="D43" s="136">
        <v>10</v>
      </c>
      <c r="F43" s="167">
        <v>0</v>
      </c>
      <c r="G43" s="25">
        <f t="shared" si="15"/>
        <v>0</v>
      </c>
      <c r="H43" s="25">
        <f t="shared" si="16"/>
        <v>0</v>
      </c>
      <c r="I43" s="26">
        <f t="shared" si="17"/>
        <v>0</v>
      </c>
      <c r="J43" s="20"/>
      <c r="K43" s="57"/>
      <c r="L43" s="25"/>
      <c r="M43" s="25"/>
      <c r="N43" s="25"/>
      <c r="O43" s="25"/>
      <c r="P43" s="26"/>
      <c r="Q43" s="3"/>
      <c r="R43" s="21">
        <f t="shared" si="18"/>
        <v>0</v>
      </c>
      <c r="S43" s="1"/>
    </row>
    <row r="44" spans="1:19" ht="29" x14ac:dyDescent="0.35">
      <c r="A44" s="1"/>
      <c r="B44" s="22" t="s">
        <v>97</v>
      </c>
      <c r="C44" s="124" t="s">
        <v>27</v>
      </c>
      <c r="D44" s="134">
        <v>1</v>
      </c>
      <c r="F44" s="167">
        <v>0</v>
      </c>
      <c r="G44" s="25">
        <f t="shared" si="15"/>
        <v>0</v>
      </c>
      <c r="H44" s="25">
        <f t="shared" si="16"/>
        <v>0</v>
      </c>
      <c r="I44" s="26">
        <f t="shared" si="17"/>
        <v>0</v>
      </c>
      <c r="J44" s="20"/>
      <c r="K44" s="57"/>
      <c r="L44" s="25"/>
      <c r="M44" s="25"/>
      <c r="N44" s="25"/>
      <c r="O44" s="25"/>
      <c r="P44" s="26"/>
      <c r="Q44" s="3"/>
      <c r="R44" s="21">
        <f t="shared" si="18"/>
        <v>0</v>
      </c>
      <c r="S44" s="1"/>
    </row>
    <row r="45" spans="1:19" ht="29.5" thickBot="1" x14ac:dyDescent="0.4">
      <c r="A45" s="1"/>
      <c r="B45" s="27" t="s">
        <v>96</v>
      </c>
      <c r="C45" s="125" t="s">
        <v>27</v>
      </c>
      <c r="D45" s="62">
        <v>1</v>
      </c>
      <c r="F45" s="168">
        <v>0</v>
      </c>
      <c r="G45" s="31">
        <f t="shared" si="15"/>
        <v>0</v>
      </c>
      <c r="H45" s="31">
        <f t="shared" si="16"/>
        <v>0</v>
      </c>
      <c r="I45" s="32">
        <f t="shared" si="17"/>
        <v>0</v>
      </c>
      <c r="J45" s="20"/>
      <c r="K45" s="141"/>
      <c r="L45" s="31"/>
      <c r="M45" s="31"/>
      <c r="N45" s="31"/>
      <c r="O45" s="31"/>
      <c r="P45" s="32"/>
      <c r="Q45" s="3"/>
      <c r="R45" s="21">
        <f t="shared" si="18"/>
        <v>0</v>
      </c>
      <c r="S45" s="1"/>
    </row>
    <row r="46" spans="1:19" x14ac:dyDescent="0.35">
      <c r="A46" s="1"/>
      <c r="B46" s="144" t="s">
        <v>28</v>
      </c>
      <c r="C46" s="9"/>
      <c r="D46" s="9"/>
      <c r="E46" s="13"/>
      <c r="F46" s="4"/>
      <c r="G46" s="4"/>
      <c r="H46" s="4"/>
      <c r="I46" s="4"/>
      <c r="J46" s="3"/>
      <c r="K46" s="4"/>
      <c r="L46" s="5"/>
      <c r="M46" s="1"/>
      <c r="N46" s="1"/>
      <c r="O46" s="1"/>
      <c r="P46" s="1"/>
      <c r="Q46" s="3"/>
      <c r="R46" s="21"/>
      <c r="S46" s="1"/>
    </row>
    <row r="47" spans="1:19" x14ac:dyDescent="0.35">
      <c r="A47" s="1"/>
      <c r="B47" s="165" t="s">
        <v>92</v>
      </c>
      <c r="C47" s="165"/>
      <c r="D47" s="165"/>
      <c r="E47" s="145"/>
      <c r="F47" s="42"/>
      <c r="G47" s="146"/>
      <c r="H47" s="146"/>
      <c r="I47" s="146"/>
      <c r="J47" s="3"/>
      <c r="K47" s="4"/>
      <c r="L47" s="5"/>
      <c r="M47" s="1"/>
      <c r="N47" s="1"/>
      <c r="O47" s="1"/>
      <c r="P47" s="1"/>
      <c r="Q47" s="3"/>
      <c r="R47" s="21"/>
      <c r="S47" s="1"/>
    </row>
    <row r="48" spans="1:19" ht="15" thickBot="1" x14ac:dyDescent="0.4">
      <c r="A48" s="1"/>
      <c r="B48" s="165" t="s">
        <v>100</v>
      </c>
      <c r="C48" s="165"/>
      <c r="D48" s="165"/>
      <c r="E48" s="165"/>
      <c r="F48" s="165"/>
      <c r="G48" s="165"/>
      <c r="H48" s="165"/>
      <c r="I48" s="165"/>
      <c r="J48" s="20"/>
      <c r="K48" s="42"/>
      <c r="L48" s="64"/>
      <c r="M48" s="43"/>
      <c r="N48" s="43"/>
      <c r="O48" s="43"/>
      <c r="P48" s="43"/>
      <c r="Q48" s="3"/>
      <c r="R48" s="21"/>
      <c r="S48" s="1"/>
    </row>
    <row r="49" spans="1:19" x14ac:dyDescent="0.35">
      <c r="A49" s="1"/>
      <c r="B49" s="15" t="s">
        <v>79</v>
      </c>
      <c r="C49" s="16" t="s">
        <v>29</v>
      </c>
      <c r="D49" s="74">
        <v>165000</v>
      </c>
      <c r="F49" s="44"/>
      <c r="G49" s="18"/>
      <c r="H49" s="18"/>
      <c r="I49" s="19"/>
      <c r="J49" s="20"/>
      <c r="K49" s="166">
        <v>0</v>
      </c>
      <c r="L49" s="18">
        <f t="shared" si="2"/>
        <v>0</v>
      </c>
      <c r="M49" s="18">
        <f t="shared" ref="M49:M74" si="19">K49*1.2</f>
        <v>0</v>
      </c>
      <c r="N49" s="18">
        <f t="shared" ref="N49:N54" si="20">D49*M49</f>
        <v>0</v>
      </c>
      <c r="O49" s="18">
        <f t="shared" ref="O49:O54" si="21">(D49*M49)*12</f>
        <v>0</v>
      </c>
      <c r="P49" s="19">
        <f>(D49*M49)*36</f>
        <v>0</v>
      </c>
      <c r="Q49" s="3"/>
      <c r="R49" s="21">
        <f t="shared" ref="R49:R54" si="22">I49+P49</f>
        <v>0</v>
      </c>
      <c r="S49" s="1"/>
    </row>
    <row r="50" spans="1:19" x14ac:dyDescent="0.35">
      <c r="A50" s="1"/>
      <c r="B50" s="22" t="s">
        <v>30</v>
      </c>
      <c r="C50" s="23" t="s">
        <v>29</v>
      </c>
      <c r="D50" s="75">
        <v>165000</v>
      </c>
      <c r="F50" s="61"/>
      <c r="G50" s="25"/>
      <c r="H50" s="25"/>
      <c r="I50" s="26"/>
      <c r="J50" s="20"/>
      <c r="K50" s="167">
        <v>0</v>
      </c>
      <c r="L50" s="25">
        <f t="shared" si="2"/>
        <v>0</v>
      </c>
      <c r="M50" s="25">
        <f t="shared" si="19"/>
        <v>0</v>
      </c>
      <c r="N50" s="25">
        <f t="shared" si="20"/>
        <v>0</v>
      </c>
      <c r="O50" s="25">
        <f t="shared" si="21"/>
        <v>0</v>
      </c>
      <c r="P50" s="26">
        <f t="shared" ref="P50:P54" si="23">(D50*M50)*36</f>
        <v>0</v>
      </c>
      <c r="Q50" s="3"/>
      <c r="R50" s="21">
        <f t="shared" si="22"/>
        <v>0</v>
      </c>
      <c r="S50" s="1"/>
    </row>
    <row r="51" spans="1:19" x14ac:dyDescent="0.35">
      <c r="A51" s="1"/>
      <c r="B51" s="22" t="s">
        <v>31</v>
      </c>
      <c r="C51" s="23" t="s">
        <v>29</v>
      </c>
      <c r="D51" s="75">
        <v>56000</v>
      </c>
      <c r="F51" s="61"/>
      <c r="G51" s="25"/>
      <c r="H51" s="25"/>
      <c r="I51" s="26"/>
      <c r="J51" s="20"/>
      <c r="K51" s="167">
        <v>0</v>
      </c>
      <c r="L51" s="25">
        <f t="shared" si="2"/>
        <v>0</v>
      </c>
      <c r="M51" s="25">
        <f t="shared" si="19"/>
        <v>0</v>
      </c>
      <c r="N51" s="25">
        <f t="shared" si="20"/>
        <v>0</v>
      </c>
      <c r="O51" s="25">
        <f t="shared" si="21"/>
        <v>0</v>
      </c>
      <c r="P51" s="26">
        <f t="shared" si="23"/>
        <v>0</v>
      </c>
      <c r="Q51" s="3"/>
      <c r="R51" s="21">
        <f t="shared" si="22"/>
        <v>0</v>
      </c>
      <c r="S51" s="1"/>
    </row>
    <row r="52" spans="1:19" x14ac:dyDescent="0.35">
      <c r="A52" s="1"/>
      <c r="B52" s="22" t="s">
        <v>32</v>
      </c>
      <c r="C52" s="23" t="s">
        <v>29</v>
      </c>
      <c r="D52" s="75">
        <v>50500</v>
      </c>
      <c r="F52" s="61"/>
      <c r="G52" s="25"/>
      <c r="H52" s="25"/>
      <c r="I52" s="26"/>
      <c r="J52" s="20"/>
      <c r="K52" s="167">
        <v>0</v>
      </c>
      <c r="L52" s="25">
        <f t="shared" si="2"/>
        <v>0</v>
      </c>
      <c r="M52" s="25">
        <f t="shared" si="19"/>
        <v>0</v>
      </c>
      <c r="N52" s="25">
        <f t="shared" si="20"/>
        <v>0</v>
      </c>
      <c r="O52" s="25">
        <f t="shared" si="21"/>
        <v>0</v>
      </c>
      <c r="P52" s="26">
        <f t="shared" si="23"/>
        <v>0</v>
      </c>
      <c r="Q52" s="3"/>
      <c r="R52" s="21">
        <f t="shared" si="22"/>
        <v>0</v>
      </c>
      <c r="S52" s="1"/>
    </row>
    <row r="53" spans="1:19" x14ac:dyDescent="0.35">
      <c r="A53" s="1"/>
      <c r="B53" s="22" t="s">
        <v>33</v>
      </c>
      <c r="C53" s="23" t="s">
        <v>29</v>
      </c>
      <c r="D53" s="75">
        <v>6000</v>
      </c>
      <c r="F53" s="61"/>
      <c r="G53" s="25"/>
      <c r="H53" s="25"/>
      <c r="I53" s="26"/>
      <c r="J53" s="20"/>
      <c r="K53" s="167">
        <v>0</v>
      </c>
      <c r="L53" s="25">
        <f t="shared" si="2"/>
        <v>0</v>
      </c>
      <c r="M53" s="25">
        <f t="shared" si="19"/>
        <v>0</v>
      </c>
      <c r="N53" s="25">
        <f t="shared" si="20"/>
        <v>0</v>
      </c>
      <c r="O53" s="25">
        <f t="shared" si="21"/>
        <v>0</v>
      </c>
      <c r="P53" s="26">
        <f t="shared" si="23"/>
        <v>0</v>
      </c>
      <c r="Q53" s="3"/>
      <c r="R53" s="21">
        <f t="shared" si="22"/>
        <v>0</v>
      </c>
      <c r="S53" s="1"/>
    </row>
    <row r="54" spans="1:19" ht="15" thickBot="1" x14ac:dyDescent="0.4">
      <c r="A54" s="1"/>
      <c r="B54" s="27" t="s">
        <v>34</v>
      </c>
      <c r="C54" s="28" t="s">
        <v>29</v>
      </c>
      <c r="D54" s="29">
        <v>14000</v>
      </c>
      <c r="F54" s="45"/>
      <c r="G54" s="31"/>
      <c r="H54" s="31"/>
      <c r="I54" s="32"/>
      <c r="J54" s="20"/>
      <c r="K54" s="168">
        <v>0</v>
      </c>
      <c r="L54" s="31">
        <f t="shared" si="2"/>
        <v>0</v>
      </c>
      <c r="M54" s="31">
        <f t="shared" si="19"/>
        <v>0</v>
      </c>
      <c r="N54" s="31">
        <f t="shared" si="20"/>
        <v>0</v>
      </c>
      <c r="O54" s="31">
        <f t="shared" si="21"/>
        <v>0</v>
      </c>
      <c r="P54" s="32">
        <f t="shared" si="23"/>
        <v>0</v>
      </c>
      <c r="Q54" s="3"/>
      <c r="R54" s="21">
        <f t="shared" si="22"/>
        <v>0</v>
      </c>
      <c r="S54" s="1"/>
    </row>
    <row r="55" spans="1:19" ht="15" thickBot="1" x14ac:dyDescent="0.4">
      <c r="A55" s="1"/>
      <c r="B55" s="8"/>
      <c r="C55" s="1"/>
      <c r="F55" s="42"/>
      <c r="G55" s="64"/>
      <c r="H55" s="64"/>
      <c r="I55" s="64"/>
      <c r="J55" s="20"/>
      <c r="K55" s="42"/>
      <c r="L55" s="64"/>
      <c r="M55" s="43"/>
      <c r="N55" s="43"/>
      <c r="O55" s="43"/>
      <c r="P55" s="43"/>
      <c r="Q55" s="3"/>
      <c r="R55" s="21"/>
      <c r="S55" s="1"/>
    </row>
    <row r="56" spans="1:19" x14ac:dyDescent="0.35">
      <c r="A56" s="1"/>
      <c r="B56" s="15" t="s">
        <v>35</v>
      </c>
      <c r="C56" s="16" t="s">
        <v>29</v>
      </c>
      <c r="D56" s="74">
        <v>20000</v>
      </c>
      <c r="F56" s="44"/>
      <c r="G56" s="18"/>
      <c r="H56" s="18"/>
      <c r="I56" s="19"/>
      <c r="J56" s="20"/>
      <c r="K56" s="166">
        <v>0</v>
      </c>
      <c r="L56" s="18">
        <f t="shared" si="2"/>
        <v>0</v>
      </c>
      <c r="M56" s="18">
        <f t="shared" si="19"/>
        <v>0</v>
      </c>
      <c r="N56" s="18">
        <f>D56*M56</f>
        <v>0</v>
      </c>
      <c r="O56" s="18">
        <f>(D56*M56)*12</f>
        <v>0</v>
      </c>
      <c r="P56" s="19">
        <f>(D56*M56)*36</f>
        <v>0</v>
      </c>
      <c r="Q56" s="3"/>
      <c r="R56" s="21">
        <f>I56+P56</f>
        <v>0</v>
      </c>
      <c r="S56" s="1"/>
    </row>
    <row r="57" spans="1:19" x14ac:dyDescent="0.35">
      <c r="A57" s="1"/>
      <c r="B57" s="22" t="s">
        <v>81</v>
      </c>
      <c r="C57" s="23" t="s">
        <v>29</v>
      </c>
      <c r="D57" s="75">
        <v>5000</v>
      </c>
      <c r="F57" s="61"/>
      <c r="G57" s="25"/>
      <c r="H57" s="25"/>
      <c r="I57" s="26"/>
      <c r="J57" s="20"/>
      <c r="K57" s="167">
        <v>0</v>
      </c>
      <c r="L57" s="25">
        <f t="shared" si="2"/>
        <v>0</v>
      </c>
      <c r="M57" s="25">
        <f t="shared" si="19"/>
        <v>0</v>
      </c>
      <c r="N57" s="25">
        <f t="shared" ref="N57:N64" si="24">D57*M57</f>
        <v>0</v>
      </c>
      <c r="O57" s="25">
        <f t="shared" ref="O57:O64" si="25">(D57*M57)*12</f>
        <v>0</v>
      </c>
      <c r="P57" s="26">
        <f t="shared" ref="P57:P64" si="26">(D57*M57)*36</f>
        <v>0</v>
      </c>
      <c r="Q57" s="3"/>
      <c r="R57" s="21">
        <f>I57+P57</f>
        <v>0</v>
      </c>
      <c r="S57" s="1"/>
    </row>
    <row r="58" spans="1:19" x14ac:dyDescent="0.35">
      <c r="A58" s="1"/>
      <c r="B58" s="22" t="s">
        <v>83</v>
      </c>
      <c r="C58" s="23" t="s">
        <v>29</v>
      </c>
      <c r="D58" s="75">
        <v>100</v>
      </c>
      <c r="F58" s="61"/>
      <c r="G58" s="25"/>
      <c r="H58" s="25"/>
      <c r="I58" s="26"/>
      <c r="J58" s="20"/>
      <c r="K58" s="167">
        <v>0</v>
      </c>
      <c r="L58" s="25">
        <f t="shared" si="2"/>
        <v>0</v>
      </c>
      <c r="M58" s="25">
        <f t="shared" si="19"/>
        <v>0</v>
      </c>
      <c r="N58" s="25">
        <f t="shared" si="24"/>
        <v>0</v>
      </c>
      <c r="O58" s="25">
        <f t="shared" si="25"/>
        <v>0</v>
      </c>
      <c r="P58" s="26">
        <f t="shared" si="26"/>
        <v>0</v>
      </c>
      <c r="Q58" s="3"/>
      <c r="R58" s="21">
        <f t="shared" ref="R58:R60" si="27">I58+P58</f>
        <v>0</v>
      </c>
      <c r="S58" s="1"/>
    </row>
    <row r="59" spans="1:19" x14ac:dyDescent="0.35">
      <c r="A59" s="1"/>
      <c r="B59" s="22" t="s">
        <v>86</v>
      </c>
      <c r="C59" s="23" t="s">
        <v>29</v>
      </c>
      <c r="D59" s="75">
        <v>50</v>
      </c>
      <c r="F59" s="61"/>
      <c r="G59" s="25"/>
      <c r="H59" s="25"/>
      <c r="I59" s="26"/>
      <c r="J59" s="20"/>
      <c r="K59" s="167">
        <v>0</v>
      </c>
      <c r="L59" s="25">
        <f t="shared" si="2"/>
        <v>0</v>
      </c>
      <c r="M59" s="25">
        <f t="shared" si="19"/>
        <v>0</v>
      </c>
      <c r="N59" s="25">
        <f t="shared" si="24"/>
        <v>0</v>
      </c>
      <c r="O59" s="25">
        <f t="shared" si="25"/>
        <v>0</v>
      </c>
      <c r="P59" s="26">
        <f t="shared" si="26"/>
        <v>0</v>
      </c>
      <c r="Q59" s="3"/>
      <c r="R59" s="21">
        <f t="shared" si="27"/>
        <v>0</v>
      </c>
      <c r="S59" s="1"/>
    </row>
    <row r="60" spans="1:19" x14ac:dyDescent="0.35">
      <c r="A60" s="1"/>
      <c r="B60" s="22" t="s">
        <v>87</v>
      </c>
      <c r="C60" s="23" t="s">
        <v>29</v>
      </c>
      <c r="D60" s="73">
        <v>1</v>
      </c>
      <c r="F60" s="61"/>
      <c r="G60" s="25"/>
      <c r="H60" s="25"/>
      <c r="I60" s="26"/>
      <c r="J60" s="20"/>
      <c r="K60" s="167">
        <v>0</v>
      </c>
      <c r="L60" s="25">
        <f t="shared" si="2"/>
        <v>0</v>
      </c>
      <c r="M60" s="25">
        <f t="shared" si="19"/>
        <v>0</v>
      </c>
      <c r="N60" s="25">
        <f t="shared" si="24"/>
        <v>0</v>
      </c>
      <c r="O60" s="25">
        <f t="shared" si="25"/>
        <v>0</v>
      </c>
      <c r="P60" s="26">
        <f t="shared" si="26"/>
        <v>0</v>
      </c>
      <c r="Q60" s="3"/>
      <c r="R60" s="21">
        <f t="shared" si="27"/>
        <v>0</v>
      </c>
      <c r="S60" s="1"/>
    </row>
    <row r="61" spans="1:19" x14ac:dyDescent="0.35">
      <c r="A61" s="1"/>
      <c r="B61" s="22" t="s">
        <v>82</v>
      </c>
      <c r="C61" s="23" t="s">
        <v>29</v>
      </c>
      <c r="D61" s="75">
        <v>5000</v>
      </c>
      <c r="F61" s="61"/>
      <c r="G61" s="25"/>
      <c r="H61" s="25"/>
      <c r="I61" s="26"/>
      <c r="J61" s="20"/>
      <c r="K61" s="167">
        <v>0</v>
      </c>
      <c r="L61" s="25">
        <f t="shared" si="2"/>
        <v>0</v>
      </c>
      <c r="M61" s="25">
        <f t="shared" si="19"/>
        <v>0</v>
      </c>
      <c r="N61" s="25">
        <f t="shared" si="24"/>
        <v>0</v>
      </c>
      <c r="O61" s="25">
        <f t="shared" si="25"/>
        <v>0</v>
      </c>
      <c r="P61" s="26">
        <f t="shared" si="26"/>
        <v>0</v>
      </c>
      <c r="Q61" s="3"/>
      <c r="R61" s="21">
        <f>I61+P61</f>
        <v>0</v>
      </c>
      <c r="S61" s="1"/>
    </row>
    <row r="62" spans="1:19" x14ac:dyDescent="0.35">
      <c r="A62" s="1"/>
      <c r="B62" s="22" t="s">
        <v>84</v>
      </c>
      <c r="C62" s="23" t="s">
        <v>29</v>
      </c>
      <c r="D62" s="75">
        <v>100</v>
      </c>
      <c r="F62" s="61"/>
      <c r="G62" s="25"/>
      <c r="H62" s="25"/>
      <c r="I62" s="26"/>
      <c r="J62" s="20"/>
      <c r="K62" s="167">
        <v>0</v>
      </c>
      <c r="L62" s="25">
        <f t="shared" si="2"/>
        <v>0</v>
      </c>
      <c r="M62" s="25">
        <f t="shared" si="19"/>
        <v>0</v>
      </c>
      <c r="N62" s="25">
        <f t="shared" si="24"/>
        <v>0</v>
      </c>
      <c r="O62" s="25">
        <f t="shared" si="25"/>
        <v>0</v>
      </c>
      <c r="P62" s="26">
        <f t="shared" si="26"/>
        <v>0</v>
      </c>
      <c r="Q62" s="3"/>
      <c r="R62" s="21">
        <f t="shared" ref="R62:R64" si="28">I62+P62</f>
        <v>0</v>
      </c>
      <c r="S62" s="1"/>
    </row>
    <row r="63" spans="1:19" x14ac:dyDescent="0.35">
      <c r="A63" s="1"/>
      <c r="B63" s="22" t="s">
        <v>85</v>
      </c>
      <c r="C63" s="23" t="s">
        <v>29</v>
      </c>
      <c r="D63" s="75">
        <v>50</v>
      </c>
      <c r="F63" s="61"/>
      <c r="G63" s="25"/>
      <c r="H63" s="25"/>
      <c r="I63" s="26"/>
      <c r="J63" s="20"/>
      <c r="K63" s="167">
        <v>0</v>
      </c>
      <c r="L63" s="25">
        <f t="shared" si="2"/>
        <v>0</v>
      </c>
      <c r="M63" s="25">
        <f t="shared" si="19"/>
        <v>0</v>
      </c>
      <c r="N63" s="25">
        <f t="shared" si="24"/>
        <v>0</v>
      </c>
      <c r="O63" s="25">
        <f t="shared" si="25"/>
        <v>0</v>
      </c>
      <c r="P63" s="26">
        <f t="shared" si="26"/>
        <v>0</v>
      </c>
      <c r="Q63" s="3"/>
      <c r="R63" s="21">
        <f t="shared" si="28"/>
        <v>0</v>
      </c>
      <c r="S63" s="1"/>
    </row>
    <row r="64" spans="1:19" ht="15" thickBot="1" x14ac:dyDescent="0.4">
      <c r="A64" s="1"/>
      <c r="B64" s="27" t="s">
        <v>88</v>
      </c>
      <c r="C64" s="28" t="s">
        <v>29</v>
      </c>
      <c r="D64" s="76">
        <v>1</v>
      </c>
      <c r="F64" s="45"/>
      <c r="G64" s="31"/>
      <c r="H64" s="31"/>
      <c r="I64" s="32"/>
      <c r="J64" s="20"/>
      <c r="K64" s="168">
        <v>0</v>
      </c>
      <c r="L64" s="31">
        <f t="shared" si="2"/>
        <v>0</v>
      </c>
      <c r="M64" s="31">
        <f t="shared" si="19"/>
        <v>0</v>
      </c>
      <c r="N64" s="31">
        <f t="shared" si="24"/>
        <v>0</v>
      </c>
      <c r="O64" s="31">
        <f t="shared" si="25"/>
        <v>0</v>
      </c>
      <c r="P64" s="32">
        <f t="shared" si="26"/>
        <v>0</v>
      </c>
      <c r="Q64" s="3"/>
      <c r="R64" s="21">
        <f t="shared" si="28"/>
        <v>0</v>
      </c>
      <c r="S64" s="1"/>
    </row>
    <row r="65" spans="1:19" ht="15" thickBot="1" x14ac:dyDescent="0.4">
      <c r="A65" s="1"/>
      <c r="B65" s="8"/>
      <c r="C65" s="1"/>
      <c r="D65" s="63"/>
      <c r="F65" s="78"/>
      <c r="G65" s="79"/>
      <c r="H65" s="79"/>
      <c r="I65" s="79"/>
      <c r="J65" s="80"/>
      <c r="K65" s="78"/>
      <c r="L65" s="43"/>
      <c r="M65" s="43"/>
      <c r="N65" s="43"/>
      <c r="O65" s="43"/>
      <c r="P65" s="43"/>
      <c r="Q65" s="3"/>
      <c r="R65" s="21"/>
      <c r="S65" s="1"/>
    </row>
    <row r="66" spans="1:19" x14ac:dyDescent="0.35">
      <c r="A66" s="1"/>
      <c r="B66" s="15" t="s">
        <v>36</v>
      </c>
      <c r="C66" s="16" t="s">
        <v>37</v>
      </c>
      <c r="D66" s="17">
        <v>25000</v>
      </c>
      <c r="E66" s="3"/>
      <c r="F66" s="44"/>
      <c r="G66" s="18"/>
      <c r="H66" s="18"/>
      <c r="I66" s="19"/>
      <c r="J66" s="20"/>
      <c r="K66" s="166">
        <v>0</v>
      </c>
      <c r="L66" s="18">
        <f t="shared" si="2"/>
        <v>0</v>
      </c>
      <c r="M66" s="18">
        <f t="shared" si="19"/>
        <v>0</v>
      </c>
      <c r="N66" s="18">
        <f>D66*M66</f>
        <v>0</v>
      </c>
      <c r="O66" s="18">
        <f>(D66*M66)*12</f>
        <v>0</v>
      </c>
      <c r="P66" s="19">
        <f>(D66*M66)*36</f>
        <v>0</v>
      </c>
      <c r="Q66" s="3"/>
      <c r="R66" s="21">
        <f>I66+P66</f>
        <v>0</v>
      </c>
      <c r="S66" s="1"/>
    </row>
    <row r="67" spans="1:19" x14ac:dyDescent="0.35">
      <c r="A67" s="1"/>
      <c r="B67" s="22" t="s">
        <v>38</v>
      </c>
      <c r="C67" s="23" t="s">
        <v>37</v>
      </c>
      <c r="D67" s="24">
        <v>20000</v>
      </c>
      <c r="E67" s="3"/>
      <c r="F67" s="61"/>
      <c r="G67" s="25"/>
      <c r="H67" s="25"/>
      <c r="I67" s="26"/>
      <c r="J67" s="20"/>
      <c r="K67" s="167">
        <v>0</v>
      </c>
      <c r="L67" s="25">
        <f t="shared" si="2"/>
        <v>0</v>
      </c>
      <c r="M67" s="25">
        <f t="shared" si="19"/>
        <v>0</v>
      </c>
      <c r="N67" s="25">
        <f>D67*M67</f>
        <v>0</v>
      </c>
      <c r="O67" s="25">
        <f>(D67*M67)*12</f>
        <v>0</v>
      </c>
      <c r="P67" s="26">
        <f t="shared" ref="P67:P69" si="29">(D67*M67)*36</f>
        <v>0</v>
      </c>
      <c r="Q67" s="3"/>
      <c r="R67" s="21">
        <f>I67+P67</f>
        <v>0</v>
      </c>
      <c r="S67" s="1"/>
    </row>
    <row r="68" spans="1:19" x14ac:dyDescent="0.35">
      <c r="A68" s="1"/>
      <c r="B68" s="22" t="s">
        <v>39</v>
      </c>
      <c r="C68" s="23" t="s">
        <v>37</v>
      </c>
      <c r="D68" s="75">
        <v>1000</v>
      </c>
      <c r="F68" s="61"/>
      <c r="G68" s="25"/>
      <c r="H68" s="25"/>
      <c r="I68" s="26"/>
      <c r="J68" s="20"/>
      <c r="K68" s="167">
        <v>0</v>
      </c>
      <c r="L68" s="25">
        <f t="shared" si="2"/>
        <v>0</v>
      </c>
      <c r="M68" s="25">
        <f t="shared" si="19"/>
        <v>0</v>
      </c>
      <c r="N68" s="25">
        <f>D68*M68</f>
        <v>0</v>
      </c>
      <c r="O68" s="25">
        <f>(D68*M68)*12</f>
        <v>0</v>
      </c>
      <c r="P68" s="26">
        <f t="shared" si="29"/>
        <v>0</v>
      </c>
      <c r="Q68" s="3"/>
      <c r="R68" s="21">
        <f>I68+P68</f>
        <v>0</v>
      </c>
      <c r="S68" s="1"/>
    </row>
    <row r="69" spans="1:19" ht="15" thickBot="1" x14ac:dyDescent="0.4">
      <c r="A69" s="1"/>
      <c r="B69" s="81" t="s">
        <v>40</v>
      </c>
      <c r="C69" s="28" t="s">
        <v>37</v>
      </c>
      <c r="D69" s="29">
        <v>1000</v>
      </c>
      <c r="F69" s="45"/>
      <c r="G69" s="31"/>
      <c r="H69" s="31"/>
      <c r="I69" s="32"/>
      <c r="J69" s="20"/>
      <c r="K69" s="168">
        <v>0</v>
      </c>
      <c r="L69" s="31">
        <f t="shared" si="2"/>
        <v>0</v>
      </c>
      <c r="M69" s="31">
        <f t="shared" si="19"/>
        <v>0</v>
      </c>
      <c r="N69" s="31">
        <f>D69*M69</f>
        <v>0</v>
      </c>
      <c r="O69" s="31">
        <f>(D69*M69)*12</f>
        <v>0</v>
      </c>
      <c r="P69" s="32">
        <f t="shared" si="29"/>
        <v>0</v>
      </c>
      <c r="Q69" s="3"/>
      <c r="R69" s="21">
        <f>I69+P69</f>
        <v>0</v>
      </c>
      <c r="S69" s="1"/>
    </row>
    <row r="70" spans="1:19" ht="15" thickBot="1" x14ac:dyDescent="0.4">
      <c r="A70" s="1"/>
      <c r="B70" s="82"/>
      <c r="C70" s="1"/>
      <c r="F70" s="42"/>
      <c r="G70" s="64"/>
      <c r="H70" s="64"/>
      <c r="I70" s="64"/>
      <c r="J70" s="20"/>
      <c r="K70" s="42"/>
      <c r="L70" s="64"/>
      <c r="M70" s="64"/>
      <c r="N70" s="64"/>
      <c r="O70" s="64"/>
      <c r="P70" s="64"/>
      <c r="Q70" s="3"/>
      <c r="R70" s="21"/>
      <c r="S70" s="1"/>
    </row>
    <row r="71" spans="1:19" x14ac:dyDescent="0.35">
      <c r="A71" s="1"/>
      <c r="B71" s="15" t="s">
        <v>41</v>
      </c>
      <c r="C71" s="16" t="s">
        <v>37</v>
      </c>
      <c r="D71" s="74">
        <v>1000</v>
      </c>
      <c r="F71" s="44"/>
      <c r="G71" s="18"/>
      <c r="H71" s="18"/>
      <c r="I71" s="19"/>
      <c r="J71" s="20"/>
      <c r="K71" s="166">
        <v>0</v>
      </c>
      <c r="L71" s="18">
        <f t="shared" si="2"/>
        <v>0</v>
      </c>
      <c r="M71" s="18">
        <f t="shared" si="19"/>
        <v>0</v>
      </c>
      <c r="N71" s="18">
        <f>D71*M71</f>
        <v>0</v>
      </c>
      <c r="O71" s="18">
        <f>(D71*M71)*12</f>
        <v>0</v>
      </c>
      <c r="P71" s="19">
        <f>(D71*M71)*36</f>
        <v>0</v>
      </c>
      <c r="Q71" s="3"/>
      <c r="R71" s="21">
        <f>I71+P71</f>
        <v>0</v>
      </c>
      <c r="S71" s="1"/>
    </row>
    <row r="72" spans="1:19" x14ac:dyDescent="0.35">
      <c r="A72" s="1"/>
      <c r="B72" s="22" t="s">
        <v>42</v>
      </c>
      <c r="C72" s="23" t="s">
        <v>37</v>
      </c>
      <c r="D72" s="75">
        <v>1000</v>
      </c>
      <c r="F72" s="61"/>
      <c r="G72" s="25"/>
      <c r="H72" s="25"/>
      <c r="I72" s="26"/>
      <c r="J72" s="20"/>
      <c r="K72" s="167">
        <v>0</v>
      </c>
      <c r="L72" s="25">
        <f t="shared" si="2"/>
        <v>0</v>
      </c>
      <c r="M72" s="25">
        <f t="shared" si="19"/>
        <v>0</v>
      </c>
      <c r="N72" s="25">
        <f>D72*M72</f>
        <v>0</v>
      </c>
      <c r="O72" s="25">
        <f>(D72*M72)*12</f>
        <v>0</v>
      </c>
      <c r="P72" s="26">
        <f t="shared" ref="P72:P74" si="30">(D72*M72)*36</f>
        <v>0</v>
      </c>
      <c r="Q72" s="3"/>
      <c r="R72" s="21">
        <f>I72+P72</f>
        <v>0</v>
      </c>
      <c r="S72" s="1"/>
    </row>
    <row r="73" spans="1:19" x14ac:dyDescent="0.35">
      <c r="A73" s="1"/>
      <c r="B73" s="22" t="s">
        <v>43</v>
      </c>
      <c r="C73" s="23" t="s">
        <v>37</v>
      </c>
      <c r="D73" s="75">
        <v>150</v>
      </c>
      <c r="F73" s="61"/>
      <c r="G73" s="25"/>
      <c r="H73" s="25"/>
      <c r="I73" s="26"/>
      <c r="J73" s="20"/>
      <c r="K73" s="167">
        <v>0</v>
      </c>
      <c r="L73" s="25">
        <f t="shared" si="2"/>
        <v>0</v>
      </c>
      <c r="M73" s="25">
        <f t="shared" si="19"/>
        <v>0</v>
      </c>
      <c r="N73" s="25">
        <f>D73*M73</f>
        <v>0</v>
      </c>
      <c r="O73" s="25">
        <f>(D73*M73)*12</f>
        <v>0</v>
      </c>
      <c r="P73" s="26">
        <f t="shared" si="30"/>
        <v>0</v>
      </c>
      <c r="Q73" s="3"/>
      <c r="R73" s="21">
        <f>I73+P73</f>
        <v>0</v>
      </c>
      <c r="S73" s="1"/>
    </row>
    <row r="74" spans="1:19" ht="15" thickBot="1" x14ac:dyDescent="0.4">
      <c r="A74" s="1"/>
      <c r="B74" s="81" t="s">
        <v>44</v>
      </c>
      <c r="C74" s="28" t="s">
        <v>37</v>
      </c>
      <c r="D74" s="29">
        <v>100</v>
      </c>
      <c r="F74" s="45"/>
      <c r="G74" s="31"/>
      <c r="H74" s="31"/>
      <c r="I74" s="32"/>
      <c r="J74" s="20"/>
      <c r="K74" s="168">
        <v>0</v>
      </c>
      <c r="L74" s="31">
        <f t="shared" si="2"/>
        <v>0</v>
      </c>
      <c r="M74" s="31">
        <f t="shared" si="19"/>
        <v>0</v>
      </c>
      <c r="N74" s="31">
        <f>D74*M74</f>
        <v>0</v>
      </c>
      <c r="O74" s="31">
        <f>(D74*M74)*12</f>
        <v>0</v>
      </c>
      <c r="P74" s="32">
        <f t="shared" si="30"/>
        <v>0</v>
      </c>
      <c r="Q74" s="3"/>
      <c r="R74" s="21">
        <f>I74+P74</f>
        <v>0</v>
      </c>
      <c r="S74" s="1"/>
    </row>
    <row r="75" spans="1:19" ht="15" thickBot="1" x14ac:dyDescent="0.4">
      <c r="A75" s="1"/>
      <c r="B75" s="8"/>
      <c r="C75" s="1"/>
      <c r="D75" s="63"/>
      <c r="F75" s="42"/>
      <c r="G75" s="43"/>
      <c r="H75" s="43"/>
      <c r="I75" s="43"/>
      <c r="J75" s="20"/>
      <c r="K75" s="42"/>
      <c r="L75" s="43"/>
      <c r="M75" s="43"/>
      <c r="N75" s="43"/>
      <c r="O75" s="43"/>
      <c r="P75" s="43"/>
      <c r="Q75" s="3"/>
      <c r="R75" s="21"/>
      <c r="S75" s="1"/>
    </row>
    <row r="76" spans="1:19" ht="15" thickBot="1" x14ac:dyDescent="0.4">
      <c r="A76" s="1"/>
      <c r="B76" s="83" t="s">
        <v>45</v>
      </c>
      <c r="C76" s="38" t="s">
        <v>46</v>
      </c>
      <c r="D76" s="39">
        <v>385</v>
      </c>
      <c r="E76" s="3"/>
      <c r="F76" s="84"/>
      <c r="G76" s="40"/>
      <c r="H76" s="40"/>
      <c r="I76" s="41"/>
      <c r="J76" s="20"/>
      <c r="K76" s="169">
        <v>0</v>
      </c>
      <c r="L76" s="40">
        <f>K76*0.2</f>
        <v>0</v>
      </c>
      <c r="M76" s="40">
        <f>K76*1.2</f>
        <v>0</v>
      </c>
      <c r="N76" s="40">
        <f>D76*M76</f>
        <v>0</v>
      </c>
      <c r="O76" s="40">
        <f>(D76*M76)*12</f>
        <v>0</v>
      </c>
      <c r="P76" s="41">
        <f>(D76*M76)*36</f>
        <v>0</v>
      </c>
      <c r="Q76" s="3"/>
      <c r="R76" s="21">
        <f>I76+P76</f>
        <v>0</v>
      </c>
      <c r="S76" s="1"/>
    </row>
    <row r="77" spans="1:19" ht="15" thickBot="1" x14ac:dyDescent="0.4">
      <c r="A77" s="1"/>
      <c r="B77" s="8"/>
      <c r="C77" s="1"/>
      <c r="D77" s="63"/>
      <c r="F77" s="42"/>
      <c r="G77" s="43"/>
      <c r="H77" s="43"/>
      <c r="I77" s="43"/>
      <c r="J77" s="20"/>
      <c r="K77" s="42"/>
      <c r="L77" s="43"/>
      <c r="M77" s="43"/>
      <c r="N77" s="43"/>
      <c r="O77" s="43"/>
      <c r="P77" s="43"/>
      <c r="Q77" s="3"/>
      <c r="R77" s="21"/>
      <c r="S77" s="1"/>
    </row>
    <row r="78" spans="1:19" x14ac:dyDescent="0.35">
      <c r="A78" s="1"/>
      <c r="B78" s="15" t="s">
        <v>60</v>
      </c>
      <c r="C78" s="16" t="s">
        <v>15</v>
      </c>
      <c r="D78" s="72">
        <v>1838</v>
      </c>
      <c r="E78" s="3"/>
      <c r="F78" s="166">
        <v>0</v>
      </c>
      <c r="G78" s="18">
        <f t="shared" ref="G78:G85" si="31">F78*0.2</f>
        <v>0</v>
      </c>
      <c r="H78" s="18">
        <f t="shared" ref="H78:H85" si="32">F78*1.2</f>
        <v>0</v>
      </c>
      <c r="I78" s="19">
        <f t="shared" ref="I78:I85" si="33">H78*D78</f>
        <v>0</v>
      </c>
      <c r="J78" s="3"/>
      <c r="K78" s="85"/>
      <c r="L78" s="86"/>
      <c r="M78" s="86"/>
      <c r="N78" s="86"/>
      <c r="O78" s="86"/>
      <c r="P78" s="87"/>
      <c r="Q78" s="3"/>
      <c r="R78" s="21"/>
      <c r="S78" s="1"/>
    </row>
    <row r="79" spans="1:19" x14ac:dyDescent="0.35">
      <c r="A79" s="1"/>
      <c r="B79" s="22" t="s">
        <v>47</v>
      </c>
      <c r="C79" s="23" t="s">
        <v>15</v>
      </c>
      <c r="D79" s="73">
        <v>1</v>
      </c>
      <c r="E79" s="3"/>
      <c r="F79" s="167">
        <v>0</v>
      </c>
      <c r="G79" s="25">
        <f t="shared" si="31"/>
        <v>0</v>
      </c>
      <c r="H79" s="25">
        <f t="shared" si="32"/>
        <v>0</v>
      </c>
      <c r="I79" s="26">
        <f t="shared" si="33"/>
        <v>0</v>
      </c>
      <c r="J79" s="3"/>
      <c r="K79" s="88"/>
      <c r="L79" s="89"/>
      <c r="M79" s="89"/>
      <c r="N79" s="89"/>
      <c r="O79" s="89"/>
      <c r="P79" s="90"/>
      <c r="Q79" s="3"/>
      <c r="R79" s="21"/>
      <c r="S79" s="1"/>
    </row>
    <row r="80" spans="1:19" x14ac:dyDescent="0.35">
      <c r="A80" s="1"/>
      <c r="B80" s="22" t="s">
        <v>61</v>
      </c>
      <c r="C80" s="23" t="s">
        <v>15</v>
      </c>
      <c r="D80" s="73">
        <v>1</v>
      </c>
      <c r="E80" s="3"/>
      <c r="F80" s="167">
        <v>0</v>
      </c>
      <c r="G80" s="25">
        <f t="shared" si="31"/>
        <v>0</v>
      </c>
      <c r="H80" s="25">
        <f t="shared" si="32"/>
        <v>0</v>
      </c>
      <c r="I80" s="26">
        <f t="shared" si="33"/>
        <v>0</v>
      </c>
      <c r="J80" s="3"/>
      <c r="K80" s="88"/>
      <c r="L80" s="89"/>
      <c r="M80" s="89"/>
      <c r="N80" s="89"/>
      <c r="O80" s="89"/>
      <c r="P80" s="90"/>
      <c r="Q80" s="3"/>
      <c r="R80" s="21"/>
      <c r="S80" s="1"/>
    </row>
    <row r="81" spans="1:19" x14ac:dyDescent="0.35">
      <c r="A81" s="1"/>
      <c r="B81" s="22" t="s">
        <v>62</v>
      </c>
      <c r="C81" s="23" t="s">
        <v>15</v>
      </c>
      <c r="D81" s="73">
        <v>1</v>
      </c>
      <c r="E81" s="3"/>
      <c r="F81" s="167">
        <v>0</v>
      </c>
      <c r="G81" s="25">
        <f t="shared" si="31"/>
        <v>0</v>
      </c>
      <c r="H81" s="25">
        <f t="shared" si="32"/>
        <v>0</v>
      </c>
      <c r="I81" s="26">
        <f t="shared" si="33"/>
        <v>0</v>
      </c>
      <c r="J81" s="3"/>
      <c r="K81" s="88"/>
      <c r="L81" s="89"/>
      <c r="M81" s="89"/>
      <c r="N81" s="89"/>
      <c r="O81" s="89"/>
      <c r="P81" s="90"/>
      <c r="Q81" s="3"/>
      <c r="R81" s="21"/>
      <c r="S81" s="1"/>
    </row>
    <row r="82" spans="1:19" x14ac:dyDescent="0.35">
      <c r="A82" s="1"/>
      <c r="B82" s="22" t="s">
        <v>63</v>
      </c>
      <c r="C82" s="23" t="s">
        <v>15</v>
      </c>
      <c r="D82" s="73">
        <v>1</v>
      </c>
      <c r="E82" s="3"/>
      <c r="F82" s="167">
        <v>0</v>
      </c>
      <c r="G82" s="25">
        <f t="shared" si="31"/>
        <v>0</v>
      </c>
      <c r="H82" s="25">
        <f t="shared" si="32"/>
        <v>0</v>
      </c>
      <c r="I82" s="26">
        <f t="shared" si="33"/>
        <v>0</v>
      </c>
      <c r="J82" s="3"/>
      <c r="K82" s="88"/>
      <c r="L82" s="89"/>
      <c r="M82" s="89"/>
      <c r="N82" s="89"/>
      <c r="O82" s="89"/>
      <c r="P82" s="90"/>
      <c r="Q82" s="3"/>
      <c r="R82" s="21"/>
      <c r="S82" s="1"/>
    </row>
    <row r="83" spans="1:19" x14ac:dyDescent="0.35">
      <c r="A83" s="1"/>
      <c r="B83" s="22" t="s">
        <v>48</v>
      </c>
      <c r="C83" s="23" t="s">
        <v>15</v>
      </c>
      <c r="D83" s="73">
        <v>1</v>
      </c>
      <c r="E83" s="3"/>
      <c r="F83" s="167">
        <v>0</v>
      </c>
      <c r="G83" s="25">
        <f t="shared" si="31"/>
        <v>0</v>
      </c>
      <c r="H83" s="25">
        <f t="shared" si="32"/>
        <v>0</v>
      </c>
      <c r="I83" s="26">
        <f t="shared" si="33"/>
        <v>0</v>
      </c>
      <c r="J83" s="3"/>
      <c r="K83" s="167">
        <v>0</v>
      </c>
      <c r="L83" s="25">
        <f>K83*0.2</f>
        <v>0</v>
      </c>
      <c r="M83" s="25">
        <f>K83*1.2</f>
        <v>0</v>
      </c>
      <c r="N83" s="25">
        <f>D83*M83</f>
        <v>0</v>
      </c>
      <c r="O83" s="25">
        <f>(D83*M83)*12</f>
        <v>0</v>
      </c>
      <c r="P83" s="26">
        <f>(D83*M83)*36</f>
        <v>0</v>
      </c>
      <c r="Q83" s="3"/>
      <c r="R83" s="21">
        <f>I83+P83</f>
        <v>0</v>
      </c>
      <c r="S83" s="1"/>
    </row>
    <row r="84" spans="1:19" x14ac:dyDescent="0.35">
      <c r="A84" s="1"/>
      <c r="B84" s="91" t="s">
        <v>49</v>
      </c>
      <c r="C84" s="92" t="s">
        <v>15</v>
      </c>
      <c r="D84" s="93">
        <v>1</v>
      </c>
      <c r="E84" s="3"/>
      <c r="F84" s="171">
        <v>0</v>
      </c>
      <c r="G84" s="94">
        <f t="shared" si="31"/>
        <v>0</v>
      </c>
      <c r="H84" s="94">
        <f t="shared" si="32"/>
        <v>0</v>
      </c>
      <c r="I84" s="95">
        <f t="shared" si="33"/>
        <v>0</v>
      </c>
      <c r="J84" s="3"/>
      <c r="K84" s="167">
        <v>0</v>
      </c>
      <c r="L84" s="25">
        <f>K84*0.2</f>
        <v>0</v>
      </c>
      <c r="M84" s="25">
        <f>K84*1.2</f>
        <v>0</v>
      </c>
      <c r="N84" s="25">
        <f>D84*M84</f>
        <v>0</v>
      </c>
      <c r="O84" s="25">
        <f>(D84*M84)*12</f>
        <v>0</v>
      </c>
      <c r="P84" s="26">
        <f>(D84*M84)*36</f>
        <v>0</v>
      </c>
      <c r="Q84" s="3"/>
      <c r="R84" s="21">
        <f>I84+P84</f>
        <v>0</v>
      </c>
      <c r="S84" s="1"/>
    </row>
    <row r="85" spans="1:19" ht="15" thickBot="1" x14ac:dyDescent="0.4">
      <c r="A85" s="1"/>
      <c r="B85" s="27" t="s">
        <v>50</v>
      </c>
      <c r="C85" s="28" t="s">
        <v>15</v>
      </c>
      <c r="D85" s="96">
        <v>1838</v>
      </c>
      <c r="E85" s="3"/>
      <c r="F85" s="168">
        <v>0</v>
      </c>
      <c r="G85" s="31">
        <f t="shared" si="31"/>
        <v>0</v>
      </c>
      <c r="H85" s="31">
        <f t="shared" si="32"/>
        <v>0</v>
      </c>
      <c r="I85" s="32">
        <f t="shared" si="33"/>
        <v>0</v>
      </c>
      <c r="J85" s="3"/>
      <c r="K85" s="168">
        <v>0</v>
      </c>
      <c r="L85" s="31">
        <f>K85*0.2</f>
        <v>0</v>
      </c>
      <c r="M85" s="31">
        <f>K85*1.2</f>
        <v>0</v>
      </c>
      <c r="N85" s="31">
        <f>D85*M85</f>
        <v>0</v>
      </c>
      <c r="O85" s="31">
        <f>(D85*M85)*12</f>
        <v>0</v>
      </c>
      <c r="P85" s="32">
        <f>(D85*M85)*36</f>
        <v>0</v>
      </c>
      <c r="Q85" s="3"/>
      <c r="R85" s="21">
        <f>I85+P85</f>
        <v>0</v>
      </c>
      <c r="S85" s="1"/>
    </row>
    <row r="86" spans="1:19" x14ac:dyDescent="0.35">
      <c r="A86" s="1"/>
      <c r="B86" s="163" t="s">
        <v>51</v>
      </c>
      <c r="C86" s="163"/>
      <c r="D86" s="163"/>
      <c r="E86" s="163"/>
      <c r="F86" s="163"/>
      <c r="G86" s="163"/>
      <c r="H86" s="163"/>
      <c r="I86" s="163"/>
      <c r="J86" s="3"/>
      <c r="K86" s="4"/>
      <c r="L86" s="5"/>
      <c r="M86" s="5"/>
      <c r="N86" s="5"/>
      <c r="O86" s="5"/>
      <c r="P86" s="5"/>
      <c r="Q86" s="3"/>
      <c r="R86" s="21"/>
      <c r="S86" s="1"/>
    </row>
    <row r="87" spans="1:19" x14ac:dyDescent="0.35">
      <c r="A87" s="1"/>
      <c r="B87" s="140" t="s">
        <v>52</v>
      </c>
      <c r="C87" s="97"/>
      <c r="D87" s="97"/>
      <c r="E87" s="3"/>
      <c r="G87" s="1"/>
      <c r="H87" s="1"/>
      <c r="I87" s="1"/>
      <c r="J87" s="3"/>
      <c r="K87" s="4"/>
      <c r="L87" s="5"/>
      <c r="M87" s="5"/>
      <c r="N87" s="5"/>
      <c r="O87" s="5"/>
      <c r="P87" s="99" t="s">
        <v>53</v>
      </c>
      <c r="Q87" s="3"/>
      <c r="R87" s="21">
        <f>SUM(R5:R86)</f>
        <v>0</v>
      </c>
      <c r="S87" s="1" t="s">
        <v>54</v>
      </c>
    </row>
    <row r="88" spans="1:19" ht="15" thickBot="1" x14ac:dyDescent="0.4">
      <c r="A88" s="1"/>
      <c r="B88" s="162" t="s">
        <v>90</v>
      </c>
      <c r="C88" s="162"/>
      <c r="D88" s="162"/>
      <c r="E88" s="162"/>
      <c r="F88" s="162"/>
      <c r="G88" s="1"/>
      <c r="H88" s="1"/>
      <c r="I88" s="1"/>
      <c r="J88" s="3"/>
      <c r="K88" s="4"/>
      <c r="L88" s="5"/>
      <c r="M88" s="5"/>
      <c r="N88" s="5"/>
      <c r="O88" s="5"/>
      <c r="P88" s="5"/>
      <c r="Q88" s="3"/>
      <c r="R88" s="21"/>
      <c r="S88" s="1"/>
    </row>
    <row r="89" spans="1:19" ht="15" thickBot="1" x14ac:dyDescent="0.4">
      <c r="A89" s="1"/>
      <c r="B89" s="100"/>
      <c r="C89" s="101"/>
      <c r="D89" s="101"/>
      <c r="E89" s="102"/>
      <c r="F89" s="148" t="s">
        <v>55</v>
      </c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3"/>
      <c r="R89" s="103">
        <f>R87/1.2</f>
        <v>0</v>
      </c>
      <c r="S89" s="1" t="s">
        <v>56</v>
      </c>
    </row>
    <row r="90" spans="1:19" ht="15" thickBot="1" x14ac:dyDescent="0.4">
      <c r="A90" s="1"/>
      <c r="B90" s="104" t="s">
        <v>57</v>
      </c>
      <c r="E90" s="3"/>
      <c r="F90" s="105"/>
      <c r="G90" s="106"/>
      <c r="H90" s="106"/>
      <c r="I90" s="106"/>
      <c r="J90" s="107"/>
      <c r="K90" s="108"/>
      <c r="L90" s="107"/>
      <c r="M90" s="109"/>
      <c r="N90" s="107"/>
      <c r="O90" s="107"/>
      <c r="P90" s="106"/>
      <c r="Q90" s="3"/>
      <c r="S90" s="1"/>
    </row>
    <row r="91" spans="1:19" ht="15" thickBot="1" x14ac:dyDescent="0.4">
      <c r="A91" s="1"/>
      <c r="B91" s="30"/>
      <c r="C91" s="110"/>
      <c r="E91" s="3"/>
      <c r="F91" s="149" t="s">
        <v>58</v>
      </c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R91" s="111">
        <v>1</v>
      </c>
      <c r="S91" s="1" t="s">
        <v>56</v>
      </c>
    </row>
    <row r="92" spans="1:19" x14ac:dyDescent="0.35">
      <c r="A92" s="1"/>
      <c r="C92" s="1"/>
      <c r="D92" s="1"/>
      <c r="E92" s="3"/>
      <c r="F92" s="112"/>
      <c r="G92" s="106"/>
      <c r="H92" s="106"/>
      <c r="I92" s="106"/>
      <c r="J92" s="107"/>
      <c r="K92" s="108"/>
      <c r="L92" s="107"/>
      <c r="M92" s="107"/>
      <c r="N92" s="107"/>
      <c r="O92" s="107"/>
      <c r="P92" s="107"/>
      <c r="Q92" s="3"/>
      <c r="S92" s="1"/>
    </row>
    <row r="93" spans="1:19" x14ac:dyDescent="0.35">
      <c r="A93" s="1"/>
      <c r="B93" s="150" t="s">
        <v>59</v>
      </c>
      <c r="C93" s="150"/>
      <c r="D93" s="1"/>
      <c r="E93" s="3"/>
      <c r="F93" s="4"/>
      <c r="G93" s="1"/>
      <c r="H93" s="1"/>
      <c r="I93" s="1"/>
      <c r="J93" s="3"/>
      <c r="K93" s="4"/>
      <c r="L93" s="5"/>
      <c r="M93" s="5"/>
      <c r="N93" s="5"/>
      <c r="S93" s="1"/>
    </row>
    <row r="94" spans="1:19" x14ac:dyDescent="0.35">
      <c r="A94" s="1"/>
      <c r="B94" s="147" t="s">
        <v>91</v>
      </c>
      <c r="C94" s="147"/>
      <c r="D94" s="1"/>
      <c r="E94" s="3"/>
      <c r="F94" s="4"/>
      <c r="G94" s="1"/>
      <c r="H94" s="1"/>
      <c r="I94" s="1"/>
      <c r="J94" s="3"/>
      <c r="K94" s="4"/>
      <c r="L94" s="5"/>
      <c r="M94" s="5"/>
      <c r="N94" s="5"/>
      <c r="O94" s="5"/>
      <c r="P94" s="5"/>
      <c r="Q94" s="3"/>
      <c r="R94" s="4"/>
      <c r="S94" s="1"/>
    </row>
    <row r="95" spans="1:19" x14ac:dyDescent="0.35">
      <c r="A95" s="1"/>
      <c r="B95" s="8"/>
      <c r="C95" s="1"/>
      <c r="D95" s="1"/>
      <c r="E95" s="3"/>
      <c r="F95" s="4"/>
      <c r="G95" s="1"/>
      <c r="H95" s="1"/>
      <c r="I95" s="1"/>
      <c r="J95" s="3"/>
      <c r="K95" s="4"/>
      <c r="L95" s="5"/>
      <c r="M95" s="5"/>
      <c r="N95" s="5"/>
      <c r="O95" s="5"/>
      <c r="S95" s="1"/>
    </row>
    <row r="96" spans="1:19" x14ac:dyDescent="0.35">
      <c r="A96" s="1"/>
      <c r="B96" s="8"/>
      <c r="C96" s="1"/>
      <c r="D96" s="1"/>
      <c r="E96" s="3"/>
      <c r="F96" s="4"/>
      <c r="G96" s="1"/>
      <c r="H96" s="1"/>
      <c r="I96" s="1"/>
      <c r="J96" s="3"/>
      <c r="K96" s="4"/>
      <c r="L96" s="1"/>
      <c r="P96" s="5"/>
      <c r="Q96" s="3"/>
      <c r="R96" s="4"/>
      <c r="S96" s="1"/>
    </row>
    <row r="97" spans="1:19" x14ac:dyDescent="0.35">
      <c r="A97" s="1"/>
      <c r="B97" s="8"/>
      <c r="C97" s="1"/>
      <c r="D97" s="1"/>
      <c r="E97" s="3"/>
      <c r="F97" s="4"/>
      <c r="G97" s="1"/>
      <c r="H97" s="1"/>
      <c r="I97" s="1"/>
      <c r="J97" s="3"/>
      <c r="K97" s="4"/>
      <c r="L97" s="5"/>
      <c r="M97" s="5"/>
      <c r="N97" s="5"/>
      <c r="O97" s="5"/>
      <c r="P97" s="5"/>
      <c r="Q97" s="3"/>
      <c r="R97" s="4"/>
      <c r="S97" s="1"/>
    </row>
    <row r="98" spans="1:19" x14ac:dyDescent="0.35">
      <c r="A98" s="1"/>
      <c r="B98" s="8"/>
      <c r="C98" s="1"/>
      <c r="D98" s="1"/>
      <c r="E98" s="3"/>
      <c r="F98" s="4"/>
      <c r="G98" s="1"/>
      <c r="H98" s="1"/>
      <c r="I98" s="1"/>
      <c r="J98" s="3"/>
      <c r="K98" s="4"/>
      <c r="L98" s="5"/>
      <c r="M98" s="5"/>
      <c r="N98" s="5"/>
      <c r="O98" s="5"/>
      <c r="P98" s="5"/>
      <c r="Q98" s="3"/>
      <c r="R98" s="4"/>
      <c r="S98" s="1"/>
    </row>
    <row r="99" spans="1:19" x14ac:dyDescent="0.35">
      <c r="A99" s="1"/>
      <c r="B99" s="8"/>
      <c r="C99" s="1"/>
      <c r="D99" s="1"/>
      <c r="E99" s="3"/>
      <c r="F99" s="4"/>
      <c r="G99" s="1"/>
      <c r="H99" s="1"/>
      <c r="I99" s="1"/>
      <c r="J99" s="3"/>
      <c r="K99" s="4"/>
      <c r="L99" s="5"/>
      <c r="M99" s="5"/>
      <c r="N99" s="5"/>
      <c r="O99" s="5"/>
      <c r="P99" s="5"/>
      <c r="Q99" s="3"/>
      <c r="R99" s="4"/>
      <c r="S99" s="1"/>
    </row>
    <row r="100" spans="1:19" x14ac:dyDescent="0.35">
      <c r="A100" s="1"/>
      <c r="B100" s="113"/>
      <c r="C100" s="1"/>
      <c r="D100" s="1"/>
      <c r="E100" s="3"/>
      <c r="F100" s="4"/>
      <c r="G100" s="1"/>
      <c r="H100" s="1"/>
      <c r="I100" s="1"/>
      <c r="J100" s="3"/>
      <c r="K100" s="4"/>
      <c r="L100" s="5"/>
      <c r="M100" s="5"/>
      <c r="N100" s="5"/>
      <c r="O100" s="5"/>
      <c r="P100" s="5"/>
      <c r="Q100" s="3"/>
      <c r="R100" s="4"/>
      <c r="S100" s="1"/>
    </row>
    <row r="101" spans="1:19" x14ac:dyDescent="0.35">
      <c r="A101" s="1"/>
      <c r="B101" s="113"/>
      <c r="C101" s="1"/>
      <c r="D101" s="1"/>
      <c r="E101" s="3"/>
      <c r="F101" s="4"/>
      <c r="G101" s="1"/>
      <c r="H101" s="1"/>
      <c r="I101" s="1"/>
      <c r="J101" s="3"/>
      <c r="K101" s="4"/>
      <c r="L101" s="5"/>
      <c r="M101" s="5"/>
      <c r="N101" s="5"/>
      <c r="O101" s="5"/>
      <c r="P101" s="5"/>
      <c r="Q101" s="3"/>
      <c r="R101" s="4"/>
      <c r="S101" s="1"/>
    </row>
    <row r="102" spans="1:19" x14ac:dyDescent="0.35">
      <c r="A102" s="1"/>
      <c r="B102" s="8"/>
      <c r="C102" s="1"/>
      <c r="D102" s="1"/>
      <c r="E102" s="3"/>
      <c r="F102" s="4"/>
      <c r="G102" s="1"/>
      <c r="H102" s="1"/>
      <c r="I102" s="1"/>
      <c r="J102" s="3"/>
      <c r="K102" s="4"/>
      <c r="L102" s="5"/>
      <c r="M102" s="5"/>
      <c r="N102" s="5"/>
      <c r="O102" s="5"/>
      <c r="P102" s="5"/>
      <c r="Q102" s="3"/>
      <c r="R102" s="4"/>
      <c r="S102" s="1"/>
    </row>
    <row r="103" spans="1:19" x14ac:dyDescent="0.35">
      <c r="A103" s="1"/>
      <c r="B103" s="8"/>
      <c r="C103" s="1"/>
      <c r="D103" s="1"/>
      <c r="E103" s="3"/>
      <c r="F103" s="4"/>
      <c r="G103" s="1"/>
      <c r="H103" s="1"/>
      <c r="I103" s="1"/>
      <c r="J103" s="3"/>
      <c r="K103" s="4"/>
      <c r="L103" s="5"/>
      <c r="M103" s="5"/>
      <c r="N103" s="5"/>
      <c r="O103" s="5"/>
      <c r="P103" s="5"/>
      <c r="Q103" s="3"/>
      <c r="R103" s="4"/>
      <c r="S103" s="1"/>
    </row>
    <row r="104" spans="1:19" x14ac:dyDescent="0.35">
      <c r="A104" s="1"/>
      <c r="B104" s="8"/>
      <c r="C104" s="1"/>
      <c r="D104" s="1"/>
      <c r="E104" s="3"/>
      <c r="F104" s="4"/>
      <c r="G104" s="1"/>
      <c r="H104" s="1"/>
      <c r="I104" s="1"/>
      <c r="J104" s="3"/>
      <c r="K104" s="4"/>
      <c r="L104" s="5"/>
      <c r="M104" s="5"/>
      <c r="N104" s="5"/>
      <c r="O104" s="5"/>
      <c r="P104" s="5"/>
      <c r="Q104" s="3"/>
      <c r="R104" s="4"/>
      <c r="S104" s="1"/>
    </row>
    <row r="105" spans="1:19" x14ac:dyDescent="0.35">
      <c r="A105" s="1"/>
      <c r="B105" s="8"/>
      <c r="C105" s="1"/>
      <c r="D105" s="1"/>
      <c r="E105" s="3"/>
      <c r="F105" s="4"/>
      <c r="G105" s="1"/>
      <c r="H105" s="1"/>
      <c r="I105" s="1"/>
      <c r="J105" s="3"/>
      <c r="K105" s="4"/>
      <c r="L105" s="5"/>
      <c r="M105" s="5"/>
      <c r="N105" s="5"/>
      <c r="O105" s="5"/>
      <c r="P105" s="5"/>
      <c r="Q105" s="3"/>
      <c r="R105" s="4"/>
      <c r="S105" s="1"/>
    </row>
    <row r="106" spans="1:19" x14ac:dyDescent="0.35">
      <c r="A106" s="1"/>
      <c r="B106" s="8"/>
      <c r="C106" s="1"/>
      <c r="D106" s="1"/>
      <c r="E106" s="3"/>
      <c r="F106" s="4"/>
      <c r="G106" s="1"/>
      <c r="H106" s="1"/>
      <c r="I106" s="1"/>
      <c r="J106" s="3"/>
      <c r="K106" s="4"/>
      <c r="L106" s="5"/>
      <c r="M106" s="5"/>
      <c r="N106" s="5"/>
      <c r="O106" s="5"/>
      <c r="P106" s="5"/>
      <c r="Q106" s="3"/>
      <c r="R106" s="4"/>
      <c r="S106" s="1"/>
    </row>
    <row r="107" spans="1:19" x14ac:dyDescent="0.35">
      <c r="A107" s="1"/>
      <c r="B107" s="8"/>
      <c r="C107" s="1"/>
      <c r="D107" s="1"/>
      <c r="E107" s="3"/>
      <c r="F107" s="4"/>
      <c r="G107" s="1"/>
      <c r="H107" s="1"/>
      <c r="I107" s="1"/>
      <c r="J107" s="3"/>
      <c r="K107" s="4"/>
      <c r="L107" s="5"/>
      <c r="M107" s="5"/>
      <c r="N107" s="5"/>
      <c r="O107" s="5"/>
      <c r="P107" s="5"/>
      <c r="Q107" s="3"/>
      <c r="R107" s="4"/>
      <c r="S107" s="1"/>
    </row>
    <row r="108" spans="1:19" x14ac:dyDescent="0.35">
      <c r="A108" s="1"/>
      <c r="B108" s="8"/>
      <c r="C108" s="1"/>
      <c r="D108" s="1"/>
      <c r="E108" s="3"/>
      <c r="F108" s="4"/>
      <c r="G108" s="1"/>
      <c r="H108" s="1"/>
      <c r="I108" s="1"/>
      <c r="J108" s="3"/>
      <c r="K108" s="4"/>
      <c r="L108" s="5"/>
      <c r="M108" s="5"/>
      <c r="N108" s="5"/>
      <c r="O108" s="5"/>
      <c r="P108" s="5"/>
      <c r="Q108" s="3"/>
      <c r="R108" s="4"/>
      <c r="S108" s="1"/>
    </row>
    <row r="109" spans="1:19" x14ac:dyDescent="0.35">
      <c r="A109" s="1"/>
      <c r="B109" s="8"/>
      <c r="C109" s="1"/>
      <c r="D109" s="1"/>
      <c r="E109" s="3"/>
      <c r="F109" s="4"/>
      <c r="G109" s="1"/>
      <c r="H109" s="1"/>
      <c r="I109" s="1"/>
      <c r="J109" s="3"/>
      <c r="K109" s="4"/>
      <c r="L109" s="5"/>
      <c r="M109" s="5"/>
      <c r="N109" s="5"/>
      <c r="O109" s="5"/>
      <c r="P109" s="5"/>
      <c r="Q109" s="3"/>
      <c r="R109" s="4"/>
      <c r="S109" s="1"/>
    </row>
    <row r="110" spans="1:19" x14ac:dyDescent="0.35">
      <c r="A110" s="1"/>
      <c r="B110" s="8"/>
      <c r="C110" s="1"/>
      <c r="D110" s="1"/>
      <c r="E110" s="3"/>
      <c r="F110" s="4"/>
      <c r="G110" s="1"/>
      <c r="H110" s="1"/>
      <c r="I110" s="1"/>
      <c r="J110" s="3"/>
      <c r="K110" s="4"/>
      <c r="L110" s="5"/>
      <c r="M110" s="5"/>
      <c r="N110" s="5"/>
      <c r="O110" s="5"/>
      <c r="P110" s="5"/>
      <c r="Q110" s="3"/>
      <c r="R110" s="4"/>
      <c r="S110" s="1"/>
    </row>
    <row r="111" spans="1:19" x14ac:dyDescent="0.35">
      <c r="A111" s="1"/>
      <c r="B111" s="8"/>
      <c r="C111" s="1"/>
      <c r="D111" s="1"/>
      <c r="E111" s="3"/>
      <c r="F111" s="4"/>
      <c r="G111" s="1"/>
      <c r="H111" s="1"/>
      <c r="I111" s="1"/>
      <c r="J111" s="3"/>
      <c r="K111" s="4"/>
      <c r="L111" s="5"/>
      <c r="M111" s="5"/>
      <c r="N111" s="5"/>
      <c r="O111" s="5"/>
      <c r="P111" s="5"/>
      <c r="Q111" s="3"/>
      <c r="R111" s="4"/>
      <c r="S111" s="1"/>
    </row>
    <row r="112" spans="1:19" x14ac:dyDescent="0.35">
      <c r="A112" s="1"/>
      <c r="B112" s="8"/>
      <c r="C112" s="1"/>
      <c r="D112" s="1"/>
      <c r="E112" s="3"/>
      <c r="F112" s="4"/>
      <c r="G112" s="1"/>
      <c r="H112" s="1"/>
      <c r="I112" s="1"/>
      <c r="J112" s="3"/>
      <c r="K112" s="4"/>
      <c r="L112" s="5"/>
      <c r="M112" s="5"/>
      <c r="N112" s="5"/>
      <c r="O112" s="5"/>
      <c r="P112" s="5"/>
      <c r="Q112" s="3"/>
      <c r="R112" s="4"/>
      <c r="S112" s="1"/>
    </row>
    <row r="113" spans="1:19" x14ac:dyDescent="0.35">
      <c r="A113" s="1"/>
      <c r="B113" s="8"/>
      <c r="C113" s="1"/>
      <c r="D113" s="1"/>
      <c r="E113" s="3"/>
      <c r="F113" s="4"/>
      <c r="G113" s="1"/>
      <c r="H113" s="1"/>
      <c r="I113" s="1"/>
      <c r="J113" s="3"/>
      <c r="K113" s="4"/>
      <c r="L113" s="5"/>
      <c r="M113" s="5"/>
      <c r="N113" s="5"/>
      <c r="O113" s="5"/>
      <c r="P113" s="5"/>
      <c r="Q113" s="3"/>
      <c r="R113" s="4"/>
      <c r="S113" s="1"/>
    </row>
    <row r="114" spans="1:19" x14ac:dyDescent="0.35">
      <c r="A114" s="1"/>
      <c r="B114" s="8"/>
      <c r="C114" s="1"/>
      <c r="D114" s="1"/>
      <c r="E114" s="3"/>
      <c r="F114" s="4"/>
      <c r="G114" s="1"/>
      <c r="H114" s="1"/>
      <c r="I114" s="1"/>
      <c r="J114" s="3"/>
      <c r="K114" s="4"/>
      <c r="L114" s="5"/>
      <c r="M114" s="5"/>
      <c r="N114" s="5"/>
      <c r="O114" s="5"/>
      <c r="P114" s="5"/>
      <c r="Q114" s="3"/>
      <c r="R114" s="4"/>
      <c r="S114" s="1"/>
    </row>
    <row r="115" spans="1:19" x14ac:dyDescent="0.35">
      <c r="A115" s="1"/>
      <c r="B115" s="8"/>
      <c r="C115" s="1"/>
      <c r="D115" s="1"/>
      <c r="E115" s="3"/>
      <c r="F115" s="4"/>
      <c r="G115" s="1"/>
      <c r="H115" s="1"/>
      <c r="I115" s="1"/>
      <c r="J115" s="3"/>
      <c r="K115" s="4"/>
      <c r="L115" s="5"/>
      <c r="M115" s="5"/>
      <c r="N115" s="5"/>
      <c r="O115" s="5"/>
      <c r="P115" s="5"/>
      <c r="Q115" s="3"/>
      <c r="R115" s="4"/>
      <c r="S115" s="1"/>
    </row>
    <row r="116" spans="1:19" x14ac:dyDescent="0.35">
      <c r="A116" s="1"/>
      <c r="B116" s="8"/>
      <c r="C116" s="1"/>
      <c r="D116" s="1"/>
      <c r="E116" s="3"/>
      <c r="F116" s="4"/>
      <c r="G116" s="1"/>
      <c r="H116" s="1"/>
      <c r="I116" s="1"/>
      <c r="J116" s="3"/>
      <c r="K116" s="4"/>
      <c r="L116" s="5"/>
      <c r="M116" s="5"/>
      <c r="N116" s="5"/>
      <c r="O116" s="5"/>
      <c r="P116" s="5"/>
      <c r="Q116" s="3"/>
      <c r="R116" s="4"/>
      <c r="S116" s="1"/>
    </row>
    <row r="117" spans="1:19" x14ac:dyDescent="0.35">
      <c r="A117" s="1"/>
      <c r="B117" s="8"/>
      <c r="C117" s="1"/>
      <c r="D117" s="1"/>
      <c r="E117" s="3"/>
      <c r="F117" s="4"/>
      <c r="G117" s="1"/>
      <c r="H117" s="1"/>
      <c r="I117" s="1"/>
      <c r="J117" s="3"/>
      <c r="K117" s="4"/>
      <c r="L117" s="5"/>
      <c r="M117" s="5"/>
      <c r="N117" s="5"/>
      <c r="O117" s="5"/>
      <c r="P117" s="5"/>
      <c r="Q117" s="3"/>
      <c r="R117" s="4"/>
      <c r="S117" s="1"/>
    </row>
    <row r="118" spans="1:19" x14ac:dyDescent="0.35">
      <c r="A118" s="1"/>
      <c r="B118" s="8"/>
      <c r="C118" s="1"/>
      <c r="D118" s="1"/>
      <c r="E118" s="3"/>
      <c r="F118" s="4"/>
      <c r="G118" s="1"/>
      <c r="H118" s="1"/>
      <c r="I118" s="1"/>
      <c r="J118" s="3"/>
      <c r="K118" s="4"/>
      <c r="L118" s="5"/>
      <c r="M118" s="5"/>
      <c r="N118" s="5"/>
      <c r="O118" s="5"/>
      <c r="P118" s="5"/>
      <c r="Q118" s="3"/>
      <c r="R118" s="4"/>
      <c r="S118" s="1"/>
    </row>
    <row r="119" spans="1:19" x14ac:dyDescent="0.35">
      <c r="A119" s="1"/>
      <c r="B119" s="8"/>
      <c r="C119" s="1"/>
      <c r="D119" s="1"/>
      <c r="E119" s="3"/>
      <c r="F119" s="4"/>
      <c r="G119" s="1"/>
      <c r="H119" s="1"/>
      <c r="I119" s="1"/>
      <c r="J119" s="3"/>
      <c r="K119" s="4"/>
      <c r="L119" s="5"/>
      <c r="M119" s="5"/>
      <c r="N119" s="5"/>
      <c r="O119" s="5"/>
      <c r="P119" s="5"/>
      <c r="Q119" s="3"/>
      <c r="R119" s="4"/>
      <c r="S119" s="1"/>
    </row>
    <row r="120" spans="1:19" x14ac:dyDescent="0.35">
      <c r="A120" s="1"/>
      <c r="B120" s="8"/>
      <c r="C120" s="1"/>
      <c r="D120" s="1"/>
      <c r="E120" s="3"/>
      <c r="F120" s="4"/>
      <c r="G120" s="1"/>
      <c r="H120" s="1"/>
      <c r="I120" s="1"/>
      <c r="J120" s="3"/>
      <c r="K120" s="4"/>
      <c r="L120" s="5"/>
      <c r="M120" s="5"/>
      <c r="N120" s="5"/>
      <c r="O120" s="5"/>
      <c r="P120" s="5"/>
      <c r="Q120" s="3"/>
      <c r="R120" s="4"/>
      <c r="S120" s="1"/>
    </row>
    <row r="121" spans="1:19" x14ac:dyDescent="0.35">
      <c r="A121" s="1"/>
      <c r="B121" s="8"/>
      <c r="C121" s="1"/>
      <c r="D121" s="1"/>
      <c r="E121" s="3"/>
      <c r="F121" s="4"/>
      <c r="G121" s="1"/>
      <c r="H121" s="1"/>
      <c r="I121" s="1"/>
      <c r="J121" s="3"/>
      <c r="K121" s="4"/>
      <c r="L121" s="5"/>
      <c r="M121" s="5"/>
      <c r="N121" s="5"/>
      <c r="O121" s="5"/>
      <c r="P121" s="5"/>
      <c r="Q121" s="3"/>
      <c r="R121" s="4"/>
      <c r="S121" s="1"/>
    </row>
    <row r="122" spans="1:19" x14ac:dyDescent="0.35">
      <c r="A122" s="1"/>
      <c r="B122" s="8"/>
      <c r="C122" s="1"/>
      <c r="D122" s="1"/>
      <c r="E122" s="3"/>
      <c r="F122" s="4"/>
      <c r="G122" s="1"/>
      <c r="H122" s="1"/>
      <c r="I122" s="1"/>
      <c r="J122" s="3"/>
      <c r="K122" s="4"/>
      <c r="L122" s="5"/>
      <c r="M122" s="5"/>
      <c r="N122" s="5"/>
      <c r="O122" s="5"/>
      <c r="P122" s="5"/>
      <c r="Q122" s="3"/>
      <c r="R122" s="4"/>
      <c r="S122" s="1"/>
    </row>
    <row r="123" spans="1:19" x14ac:dyDescent="0.35">
      <c r="A123" s="1"/>
      <c r="B123" s="8"/>
      <c r="C123" s="1"/>
      <c r="D123" s="1"/>
      <c r="E123" s="3"/>
      <c r="F123" s="4"/>
      <c r="G123" s="1"/>
      <c r="H123" s="1"/>
      <c r="I123" s="1"/>
      <c r="J123" s="3"/>
      <c r="K123" s="4"/>
      <c r="L123" s="5"/>
      <c r="M123" s="5"/>
      <c r="N123" s="5"/>
      <c r="O123" s="5"/>
      <c r="P123" s="5"/>
      <c r="Q123" s="3"/>
      <c r="R123" s="4"/>
      <c r="S123" s="1"/>
    </row>
    <row r="124" spans="1:19" x14ac:dyDescent="0.35">
      <c r="A124" s="1"/>
      <c r="B124" s="8"/>
      <c r="C124" s="1"/>
      <c r="D124" s="1"/>
      <c r="E124" s="3"/>
      <c r="F124" s="4"/>
      <c r="G124" s="1"/>
      <c r="H124" s="1"/>
      <c r="I124" s="1"/>
      <c r="J124" s="3"/>
      <c r="K124" s="4"/>
      <c r="L124" s="5"/>
      <c r="M124" s="5"/>
      <c r="N124" s="5"/>
      <c r="O124" s="5"/>
      <c r="P124" s="5"/>
      <c r="Q124" s="3"/>
      <c r="R124" s="4"/>
      <c r="S124" s="1"/>
    </row>
    <row r="125" spans="1:19" x14ac:dyDescent="0.35">
      <c r="A125" s="1"/>
      <c r="B125" s="8"/>
      <c r="C125" s="1"/>
      <c r="D125" s="1"/>
      <c r="E125" s="3"/>
      <c r="F125" s="4"/>
      <c r="G125" s="1"/>
      <c r="H125" s="1"/>
      <c r="I125" s="1"/>
      <c r="J125" s="3"/>
      <c r="K125" s="4"/>
      <c r="L125" s="5"/>
      <c r="M125" s="5"/>
      <c r="N125" s="5"/>
      <c r="O125" s="5"/>
      <c r="P125" s="5"/>
      <c r="Q125" s="3"/>
      <c r="R125" s="4"/>
      <c r="S125" s="1"/>
    </row>
    <row r="126" spans="1:19" x14ac:dyDescent="0.35">
      <c r="A126" s="1"/>
      <c r="B126" s="8"/>
      <c r="C126" s="1"/>
      <c r="D126" s="1"/>
      <c r="E126" s="3"/>
      <c r="F126" s="4"/>
      <c r="G126" s="1"/>
      <c r="H126" s="1"/>
      <c r="I126" s="1"/>
      <c r="J126" s="3"/>
      <c r="K126" s="4"/>
      <c r="L126" s="5"/>
      <c r="M126" s="5"/>
      <c r="N126" s="5"/>
      <c r="O126" s="5"/>
      <c r="P126" s="5"/>
      <c r="Q126" s="3"/>
      <c r="R126" s="4"/>
      <c r="S126" s="1"/>
    </row>
    <row r="127" spans="1:19" x14ac:dyDescent="0.35">
      <c r="A127" s="1"/>
      <c r="B127" s="8"/>
      <c r="C127" s="1"/>
      <c r="D127" s="1"/>
      <c r="E127" s="3"/>
      <c r="F127" s="4"/>
      <c r="G127" s="1"/>
      <c r="H127" s="1"/>
      <c r="I127" s="1"/>
      <c r="J127" s="3"/>
      <c r="K127" s="4"/>
      <c r="L127" s="5"/>
      <c r="M127" s="5"/>
      <c r="N127" s="5"/>
      <c r="O127" s="5"/>
      <c r="P127" s="5"/>
      <c r="Q127" s="3"/>
      <c r="R127" s="4"/>
      <c r="S127" s="1"/>
    </row>
    <row r="128" spans="1:19" x14ac:dyDescent="0.35">
      <c r="A128" s="1"/>
      <c r="B128" s="8"/>
      <c r="C128" s="1"/>
      <c r="D128" s="1"/>
      <c r="E128" s="3"/>
      <c r="F128" s="4"/>
      <c r="G128" s="1"/>
      <c r="H128" s="1"/>
      <c r="I128" s="1"/>
      <c r="J128" s="3"/>
      <c r="K128" s="4"/>
      <c r="L128" s="5"/>
      <c r="M128" s="5"/>
      <c r="N128" s="5"/>
      <c r="O128" s="5"/>
      <c r="P128" s="5"/>
      <c r="Q128" s="3"/>
      <c r="R128" s="4"/>
      <c r="S128" s="1"/>
    </row>
    <row r="129" spans="1:19" x14ac:dyDescent="0.35">
      <c r="A129" s="1"/>
      <c r="B129" s="8"/>
      <c r="C129" s="1"/>
      <c r="D129" s="1"/>
      <c r="E129" s="3"/>
      <c r="F129" s="4"/>
      <c r="G129" s="1"/>
      <c r="H129" s="1"/>
      <c r="I129" s="1"/>
      <c r="J129" s="3"/>
      <c r="K129" s="4"/>
      <c r="L129" s="5"/>
      <c r="M129" s="5"/>
      <c r="N129" s="5"/>
      <c r="O129" s="5"/>
      <c r="P129" s="5"/>
      <c r="Q129" s="3"/>
      <c r="R129" s="4"/>
      <c r="S129" s="1"/>
    </row>
    <row r="130" spans="1:19" x14ac:dyDescent="0.35">
      <c r="A130" s="1"/>
      <c r="B130" s="8"/>
      <c r="C130" s="1"/>
      <c r="D130" s="1"/>
      <c r="E130" s="3"/>
      <c r="F130" s="4"/>
      <c r="G130" s="1"/>
      <c r="H130" s="1"/>
      <c r="I130" s="1"/>
      <c r="J130" s="3"/>
      <c r="K130" s="4"/>
      <c r="L130" s="5"/>
      <c r="M130" s="5"/>
      <c r="N130" s="5"/>
      <c r="O130" s="5"/>
      <c r="P130" s="5"/>
      <c r="Q130" s="3"/>
      <c r="R130" s="4"/>
      <c r="S130" s="1"/>
    </row>
    <row r="131" spans="1:19" x14ac:dyDescent="0.35">
      <c r="A131" s="1"/>
      <c r="B131" s="8"/>
      <c r="C131" s="1"/>
      <c r="D131" s="1"/>
      <c r="E131" s="3"/>
      <c r="F131" s="4"/>
      <c r="G131" s="1"/>
      <c r="H131" s="1"/>
      <c r="I131" s="1"/>
      <c r="J131" s="3"/>
      <c r="K131" s="4"/>
      <c r="L131" s="5"/>
      <c r="M131" s="5"/>
      <c r="N131" s="5"/>
      <c r="O131" s="5"/>
      <c r="P131" s="5"/>
      <c r="Q131" s="3"/>
      <c r="R131" s="4"/>
      <c r="S131" s="1"/>
    </row>
    <row r="132" spans="1:19" x14ac:dyDescent="0.35">
      <c r="A132" s="1"/>
      <c r="B132" s="8"/>
      <c r="C132" s="1"/>
      <c r="D132" s="1"/>
      <c r="E132" s="3"/>
      <c r="F132" s="4"/>
      <c r="G132" s="1"/>
      <c r="H132" s="1"/>
      <c r="I132" s="1"/>
      <c r="J132" s="3"/>
      <c r="K132" s="4"/>
      <c r="L132" s="5"/>
      <c r="M132" s="5"/>
      <c r="N132" s="5"/>
      <c r="O132" s="5"/>
      <c r="P132" s="5"/>
      <c r="Q132" s="3"/>
      <c r="R132" s="4"/>
      <c r="S132" s="1"/>
    </row>
  </sheetData>
  <sheetProtection algorithmName="SHA-512" hashValue="w3R/TzxFAKqkPeBiRz2oorP0m7GapkK17t3lDcgIARARhady4gQUwJmlxQ08dw3omsfDV9KoPtq96d8L9KpnrQ==" saltValue="AYMXp2s38P2TJReXEwOJ+A==" spinCount="100000" sheet="1" objects="1" scenarios="1"/>
  <mergeCells count="14">
    <mergeCell ref="B94:C94"/>
    <mergeCell ref="F89:P89"/>
    <mergeCell ref="F91:P91"/>
    <mergeCell ref="B93:C93"/>
    <mergeCell ref="B3:B4"/>
    <mergeCell ref="C3:C4"/>
    <mergeCell ref="D3:D4"/>
    <mergeCell ref="F3:H3"/>
    <mergeCell ref="K3:M3"/>
    <mergeCell ref="B88:F88"/>
    <mergeCell ref="B86:I86"/>
    <mergeCell ref="B28:D28"/>
    <mergeCell ref="B47:D47"/>
    <mergeCell ref="B48:I48"/>
  </mergeCells>
  <pageMargins left="0.39370078740157483" right="0.39370078740157483" top="0.39370078740157483" bottom="7.874015748031496E-2" header="0.31496062992125984" footer="0.31496062992125984"/>
  <pageSetup paperSize="8" scale="52" fitToWidth="0" orientation="landscape" horizontalDpi="1200" verticalDpi="1200" r:id="rId1"/>
  <headerFooter>
    <oddHeader>&amp;LPríloha č. 1 - Štruktúrovaný cenník služieb&amp;RZmluva číslo: ZM00001199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Štruktúrovaný cenník služieb</vt:lpstr>
    </vt:vector>
  </TitlesOfParts>
  <Company>RTVS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Barbírik</dc:creator>
  <cp:lastModifiedBy>Barbírik Tomáš</cp:lastModifiedBy>
  <cp:lastPrinted>2021-05-05T11:19:27Z</cp:lastPrinted>
  <dcterms:created xsi:type="dcterms:W3CDTF">2021-04-13T11:06:26Z</dcterms:created>
  <dcterms:modified xsi:type="dcterms:W3CDTF">2021-05-05T12:33:21Z</dcterms:modified>
</cp:coreProperties>
</file>